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.sissa.it\amm\uffici\Controllo_di_gestione\Good Practice\GP 2019-2020\1 - Efficacia - Customer Satisfaction\9 - Benchmark\Amministrazione trasparente\"/>
    </mc:Choice>
  </mc:AlternateContent>
  <xr:revisionPtr revIDLastSave="0" documentId="8_{F854A1C9-20BA-47D8-BA23-B183031715F4}" xr6:coauthVersionLast="36" xr6:coauthVersionMax="36" xr10:uidLastSave="{00000000-0000-0000-0000-000000000000}"/>
  <bookViews>
    <workbookView xWindow="0" yWindow="0" windowWidth="24225" windowHeight="10890" xr2:uid="{09E2BB4E-6DE4-4F89-94D9-D4AFB7F80DAB}"/>
  </bookViews>
  <sheets>
    <sheet name="P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49" i="1" l="1"/>
  <c r="EL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P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U49" i="1"/>
  <c r="BT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Y49" i="1"/>
  <c r="AX49" i="1"/>
  <c r="AW49" i="1"/>
  <c r="AV49" i="1"/>
  <c r="AT49" i="1"/>
  <c r="AS49" i="1"/>
  <c r="AR49" i="1"/>
  <c r="AQ49" i="1"/>
  <c r="AP49" i="1"/>
  <c r="AO49" i="1"/>
  <c r="AN49" i="1"/>
  <c r="AM49" i="1"/>
  <c r="AL49" i="1"/>
  <c r="AK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Q49" i="1"/>
  <c r="P49" i="1"/>
  <c r="N49" i="1"/>
  <c r="M49" i="1"/>
  <c r="K49" i="1"/>
  <c r="I49" i="1"/>
  <c r="G49" i="1"/>
  <c r="F49" i="1"/>
  <c r="E49" i="1"/>
  <c r="D49" i="1"/>
  <c r="C49" i="1"/>
  <c r="B49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G48" i="1"/>
  <c r="F48" i="1"/>
  <c r="E48" i="1"/>
  <c r="D48" i="1"/>
  <c r="C48" i="1"/>
  <c r="B48" i="1"/>
  <c r="EN47" i="1"/>
  <c r="EL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Q47" i="1"/>
  <c r="P47" i="1"/>
  <c r="N47" i="1"/>
  <c r="M47" i="1"/>
  <c r="K47" i="1"/>
  <c r="I47" i="1"/>
  <c r="G47" i="1"/>
  <c r="F47" i="1"/>
  <c r="E47" i="1"/>
  <c r="D47" i="1"/>
  <c r="C47" i="1"/>
  <c r="B47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P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U46" i="1"/>
  <c r="BT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Y46" i="1"/>
  <c r="AX46" i="1"/>
  <c r="AW46" i="1"/>
  <c r="AV46" i="1"/>
  <c r="AT46" i="1"/>
  <c r="AS46" i="1"/>
  <c r="AR46" i="1"/>
  <c r="AQ46" i="1"/>
  <c r="AP46" i="1"/>
  <c r="AO46" i="1"/>
  <c r="AN46" i="1"/>
  <c r="AM46" i="1"/>
  <c r="AL46" i="1"/>
  <c r="AK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Q46" i="1"/>
  <c r="P46" i="1"/>
  <c r="N46" i="1"/>
  <c r="M46" i="1"/>
  <c r="K46" i="1"/>
  <c r="I46" i="1"/>
  <c r="G46" i="1"/>
  <c r="F46" i="1"/>
  <c r="E46" i="1"/>
  <c r="D46" i="1"/>
  <c r="C46" i="1"/>
  <c r="B46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U45" i="1"/>
  <c r="BT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Y45" i="1"/>
  <c r="AX45" i="1"/>
  <c r="AW45" i="1"/>
  <c r="AV45" i="1"/>
  <c r="AT45" i="1"/>
  <c r="AS45" i="1"/>
  <c r="AR45" i="1"/>
  <c r="AQ45" i="1"/>
  <c r="AP45" i="1"/>
  <c r="AO45" i="1"/>
  <c r="AN45" i="1"/>
  <c r="AM45" i="1"/>
  <c r="AL45" i="1"/>
  <c r="AK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Q45" i="1"/>
  <c r="P45" i="1"/>
  <c r="N45" i="1"/>
  <c r="M45" i="1"/>
  <c r="K45" i="1"/>
  <c r="I45" i="1"/>
  <c r="G45" i="1"/>
  <c r="F45" i="1"/>
  <c r="E45" i="1"/>
  <c r="D45" i="1"/>
  <c r="C45" i="1"/>
  <c r="B45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U44" i="1"/>
  <c r="BT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Y44" i="1"/>
  <c r="AX44" i="1"/>
  <c r="AW44" i="1"/>
  <c r="AV44" i="1"/>
  <c r="AT44" i="1"/>
  <c r="AS44" i="1"/>
  <c r="AR44" i="1"/>
  <c r="AQ44" i="1"/>
  <c r="AP44" i="1"/>
  <c r="AO44" i="1"/>
  <c r="AN44" i="1"/>
  <c r="AM44" i="1"/>
  <c r="AL44" i="1"/>
  <c r="AK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N44" i="1"/>
  <c r="M44" i="1"/>
  <c r="L44" i="1"/>
  <c r="K44" i="1"/>
  <c r="I44" i="1"/>
  <c r="G44" i="1"/>
  <c r="F44" i="1"/>
  <c r="E44" i="1"/>
  <c r="D44" i="1"/>
  <c r="C44" i="1"/>
  <c r="B44" i="1"/>
  <c r="EN43" i="1"/>
  <c r="EL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P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U43" i="1"/>
  <c r="BT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Y43" i="1"/>
  <c r="AX43" i="1"/>
  <c r="AW43" i="1"/>
  <c r="AV43" i="1"/>
  <c r="AT43" i="1"/>
  <c r="AS43" i="1"/>
  <c r="AR43" i="1"/>
  <c r="AQ43" i="1"/>
  <c r="AP43" i="1"/>
  <c r="AO43" i="1"/>
  <c r="AN43" i="1"/>
  <c r="AM43" i="1"/>
  <c r="AL43" i="1"/>
  <c r="AK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Q43" i="1"/>
  <c r="P43" i="1"/>
  <c r="N43" i="1"/>
  <c r="M43" i="1"/>
  <c r="K43" i="1"/>
  <c r="I43" i="1"/>
  <c r="G43" i="1"/>
  <c r="F43" i="1"/>
  <c r="E43" i="1"/>
  <c r="D43" i="1"/>
  <c r="C43" i="1"/>
  <c r="B43" i="1"/>
  <c r="H40" i="1"/>
  <c r="H39" i="1"/>
  <c r="J38" i="1"/>
  <c r="H38" i="1"/>
  <c r="J37" i="1"/>
  <c r="H37" i="1"/>
  <c r="H48" i="1" s="1"/>
  <c r="J36" i="1"/>
  <c r="J35" i="1"/>
  <c r="H35" i="1"/>
  <c r="J34" i="1"/>
  <c r="H34" i="1"/>
  <c r="H33" i="1"/>
  <c r="J32" i="1"/>
  <c r="H32" i="1"/>
  <c r="J31" i="1"/>
  <c r="EO30" i="1"/>
  <c r="EO49" i="1" s="1"/>
  <c r="EN30" i="1"/>
  <c r="EM30" i="1"/>
  <c r="EM49" i="1" s="1"/>
  <c r="EL30" i="1"/>
  <c r="EK30" i="1"/>
  <c r="EK49" i="1" s="1"/>
  <c r="J30" i="1"/>
  <c r="H30" i="1"/>
  <c r="DR29" i="1"/>
  <c r="DQ29" i="1"/>
  <c r="DQ49" i="1" s="1"/>
  <c r="DP29" i="1"/>
  <c r="DO29" i="1"/>
  <c r="DO49" i="1" s="1"/>
  <c r="CV29" i="1"/>
  <c r="BV29" i="1"/>
  <c r="BS29" i="1"/>
  <c r="AZ29" i="1"/>
  <c r="AU29" i="1"/>
  <c r="AJ29" i="1"/>
  <c r="R29" i="1"/>
  <c r="O29" i="1"/>
  <c r="L29" i="1"/>
  <c r="J29" i="1"/>
  <c r="CV28" i="1"/>
  <c r="BV28" i="1"/>
  <c r="BS28" i="1"/>
  <c r="AZ28" i="1"/>
  <c r="AU28" i="1"/>
  <c r="AJ28" i="1"/>
  <c r="R28" i="1"/>
  <c r="O28" i="1"/>
  <c r="L28" i="1"/>
  <c r="J28" i="1"/>
  <c r="CV27" i="1"/>
  <c r="BV27" i="1"/>
  <c r="BS27" i="1"/>
  <c r="AZ27" i="1"/>
  <c r="AU27" i="1"/>
  <c r="AJ27" i="1"/>
  <c r="R27" i="1"/>
  <c r="O27" i="1"/>
  <c r="J27" i="1"/>
  <c r="H27" i="1"/>
  <c r="L26" i="1"/>
  <c r="J26" i="1"/>
  <c r="H26" i="1"/>
  <c r="CV25" i="1"/>
  <c r="BV25" i="1"/>
  <c r="BS25" i="1"/>
  <c r="AZ25" i="1"/>
  <c r="AU25" i="1"/>
  <c r="AJ25" i="1"/>
  <c r="R25" i="1"/>
  <c r="O25" i="1"/>
  <c r="L25" i="1"/>
  <c r="J25" i="1"/>
  <c r="H25" i="1"/>
  <c r="J24" i="1"/>
  <c r="J23" i="1"/>
  <c r="J48" i="1" s="1"/>
  <c r="J22" i="1"/>
  <c r="CV21" i="1"/>
  <c r="BV21" i="1"/>
  <c r="BS21" i="1"/>
  <c r="AZ21" i="1"/>
  <c r="AU21" i="1"/>
  <c r="AJ21" i="1"/>
  <c r="R21" i="1"/>
  <c r="O21" i="1"/>
  <c r="L21" i="1"/>
  <c r="J21" i="1"/>
  <c r="CV20" i="1"/>
  <c r="BV20" i="1"/>
  <c r="BS20" i="1"/>
  <c r="AZ20" i="1"/>
  <c r="AU20" i="1"/>
  <c r="AJ20" i="1"/>
  <c r="R20" i="1"/>
  <c r="O20" i="1"/>
  <c r="L20" i="1"/>
  <c r="J20" i="1"/>
  <c r="H20" i="1"/>
  <c r="CV19" i="1"/>
  <c r="BV19" i="1"/>
  <c r="BS19" i="1"/>
  <c r="AZ19" i="1"/>
  <c r="AU19" i="1"/>
  <c r="AJ19" i="1"/>
  <c r="R19" i="1"/>
  <c r="O19" i="1"/>
  <c r="L19" i="1"/>
  <c r="J19" i="1"/>
  <c r="H19" i="1"/>
  <c r="J18" i="1"/>
  <c r="H18" i="1"/>
  <c r="CV17" i="1"/>
  <c r="CV46" i="1" s="1"/>
  <c r="BV17" i="1"/>
  <c r="BS17" i="1"/>
  <c r="AZ17" i="1"/>
  <c r="AU17" i="1"/>
  <c r="AJ17" i="1"/>
  <c r="R17" i="1"/>
  <c r="R46" i="1" s="1"/>
  <c r="O17" i="1"/>
  <c r="L17" i="1"/>
  <c r="L46" i="1" s="1"/>
  <c r="J17" i="1"/>
  <c r="H17" i="1"/>
  <c r="H46" i="1" s="1"/>
  <c r="L16" i="1"/>
  <c r="J16" i="1"/>
  <c r="J47" i="1" s="1"/>
  <c r="CV15" i="1"/>
  <c r="BV15" i="1"/>
  <c r="BS15" i="1"/>
  <c r="AZ15" i="1"/>
  <c r="AU15" i="1"/>
  <c r="AJ15" i="1"/>
  <c r="R15" i="1"/>
  <c r="O15" i="1"/>
  <c r="L15" i="1"/>
  <c r="J15" i="1"/>
  <c r="H15" i="1"/>
  <c r="CV14" i="1"/>
  <c r="CV45" i="1" s="1"/>
  <c r="BV14" i="1"/>
  <c r="BS14" i="1"/>
  <c r="AZ14" i="1"/>
  <c r="AU14" i="1"/>
  <c r="AJ14" i="1"/>
  <c r="R14" i="1"/>
  <c r="R45" i="1" s="1"/>
  <c r="O14" i="1"/>
  <c r="L14" i="1"/>
  <c r="L45" i="1" s="1"/>
  <c r="J14" i="1"/>
  <c r="H14" i="1"/>
  <c r="H45" i="1" s="1"/>
  <c r="J13" i="1"/>
  <c r="H13" i="1"/>
  <c r="H44" i="1" s="1"/>
  <c r="CV12" i="1"/>
  <c r="BV12" i="1"/>
  <c r="BS12" i="1"/>
  <c r="AZ12" i="1"/>
  <c r="AU12" i="1"/>
  <c r="AJ12" i="1"/>
  <c r="R12" i="1"/>
  <c r="O12" i="1"/>
  <c r="L12" i="1"/>
  <c r="J12" i="1"/>
  <c r="H12" i="1"/>
  <c r="CV11" i="1"/>
  <c r="BV11" i="1"/>
  <c r="BS11" i="1"/>
  <c r="AZ11" i="1"/>
  <c r="AU11" i="1"/>
  <c r="AJ11" i="1"/>
  <c r="R11" i="1"/>
  <c r="O11" i="1"/>
  <c r="L11" i="1"/>
  <c r="J11" i="1"/>
  <c r="H11" i="1"/>
  <c r="CV10" i="1"/>
  <c r="BV10" i="1"/>
  <c r="BV45" i="1" s="1"/>
  <c r="BS10" i="1"/>
  <c r="BS45" i="1" s="1"/>
  <c r="AZ10" i="1"/>
  <c r="AZ45" i="1" s="1"/>
  <c r="AU10" i="1"/>
  <c r="AU45" i="1" s="1"/>
  <c r="AJ10" i="1"/>
  <c r="AJ45" i="1" s="1"/>
  <c r="R10" i="1"/>
  <c r="O10" i="1"/>
  <c r="O45" i="1" s="1"/>
  <c r="L10" i="1"/>
  <c r="J10" i="1"/>
  <c r="J45" i="1" s="1"/>
  <c r="H10" i="1"/>
  <c r="CV9" i="1"/>
  <c r="BV9" i="1"/>
  <c r="BS9" i="1"/>
  <c r="AZ9" i="1"/>
  <c r="AU9" i="1"/>
  <c r="AJ9" i="1"/>
  <c r="R9" i="1"/>
  <c r="O9" i="1"/>
  <c r="L9" i="1"/>
  <c r="J9" i="1"/>
  <c r="H9" i="1"/>
  <c r="CV8" i="1"/>
  <c r="BV8" i="1"/>
  <c r="BV46" i="1" s="1"/>
  <c r="BS8" i="1"/>
  <c r="BS46" i="1" s="1"/>
  <c r="AZ8" i="1"/>
  <c r="AZ46" i="1" s="1"/>
  <c r="AU8" i="1"/>
  <c r="AU46" i="1" s="1"/>
  <c r="AJ8" i="1"/>
  <c r="AJ46" i="1" s="1"/>
  <c r="R8" i="1"/>
  <c r="O8" i="1"/>
  <c r="O46" i="1" s="1"/>
  <c r="L8" i="1"/>
  <c r="J8" i="1"/>
  <c r="H8" i="1"/>
  <c r="CV7" i="1"/>
  <c r="CV49" i="1" s="1"/>
  <c r="BV7" i="1"/>
  <c r="BS7" i="1"/>
  <c r="BS47" i="1" s="1"/>
  <c r="AZ7" i="1"/>
  <c r="AU7" i="1"/>
  <c r="AU47" i="1" s="1"/>
  <c r="AJ7" i="1"/>
  <c r="R7" i="1"/>
  <c r="R49" i="1" s="1"/>
  <c r="O7" i="1"/>
  <c r="O47" i="1" s="1"/>
  <c r="L7" i="1"/>
  <c r="L49" i="1" s="1"/>
  <c r="J7" i="1"/>
  <c r="H7" i="1"/>
  <c r="H49" i="1" s="1"/>
  <c r="CV6" i="1"/>
  <c r="BV6" i="1"/>
  <c r="BV49" i="1" s="1"/>
  <c r="BS6" i="1"/>
  <c r="BS49" i="1" s="1"/>
  <c r="AZ6" i="1"/>
  <c r="AZ49" i="1" s="1"/>
  <c r="AU6" i="1"/>
  <c r="AU49" i="1" s="1"/>
  <c r="AJ6" i="1"/>
  <c r="AJ49" i="1" s="1"/>
  <c r="R6" i="1"/>
  <c r="O6" i="1"/>
  <c r="O49" i="1" s="1"/>
  <c r="L6" i="1"/>
  <c r="J6" i="1"/>
  <c r="J44" i="1" s="1"/>
  <c r="H6" i="1"/>
  <c r="J5" i="1"/>
  <c r="J49" i="1" s="1"/>
  <c r="J4" i="1"/>
  <c r="H43" i="1" l="1"/>
  <c r="J43" i="1"/>
  <c r="L43" i="1"/>
  <c r="R43" i="1"/>
  <c r="AJ43" i="1"/>
  <c r="AZ43" i="1"/>
  <c r="BV43" i="1"/>
  <c r="CV43" i="1"/>
  <c r="AJ44" i="1"/>
  <c r="AZ44" i="1"/>
  <c r="BV44" i="1"/>
  <c r="J46" i="1"/>
  <c r="H47" i="1"/>
  <c r="L47" i="1"/>
  <c r="R47" i="1"/>
  <c r="CV47" i="1"/>
  <c r="O43" i="1"/>
  <c r="AU43" i="1"/>
  <c r="BS43" i="1"/>
  <c r="DO43" i="1"/>
  <c r="DQ43" i="1"/>
  <c r="EK43" i="1"/>
  <c r="EM43" i="1"/>
  <c r="EO43" i="1"/>
  <c r="O44" i="1"/>
  <c r="AU44" i="1"/>
  <c r="BS44" i="1"/>
  <c r="DO46" i="1"/>
  <c r="DQ46" i="1"/>
  <c r="EK47" i="1"/>
  <c r="EM47" i="1"/>
  <c r="EO47" i="1"/>
</calcChain>
</file>

<file path=xl/sharedStrings.xml><?xml version="1.0" encoding="utf-8"?>
<sst xmlns="http://schemas.openxmlformats.org/spreadsheetml/2006/main" count="452" uniqueCount="312">
  <si>
    <t>Ateneo</t>
  </si>
  <si>
    <t>CATEGORIA</t>
  </si>
  <si>
    <t>CONVENZIONE SSN</t>
  </si>
  <si>
    <t>RUOLO</t>
  </si>
  <si>
    <t>AMMINISTRAZIONE E GESTIONE DEL PERSONALE</t>
  </si>
  <si>
    <t>APPROVVIGIONAMENTI E SERVIZI LOGISTICI</t>
  </si>
  <si>
    <t>CONTABILITA'</t>
  </si>
  <si>
    <t>SISTEMI INFORMATICI</t>
  </si>
  <si>
    <t>COMUNICAZIONE</t>
  </si>
  <si>
    <t>SISTEMI BIBLIOTECARI</t>
  </si>
  <si>
    <t>TOT</t>
  </si>
  <si>
    <t>% DI RISPONDENTI CHE HANNO SELEZIONATO IL SERVIZIO COME PRIMA SCELTA</t>
  </si>
  <si>
    <t xml:space="preserve">Dirigente </t>
  </si>
  <si>
    <t>EP</t>
  </si>
  <si>
    <t>D</t>
  </si>
  <si>
    <t>C</t>
  </si>
  <si>
    <t>B</t>
  </si>
  <si>
    <t>Sì</t>
  </si>
  <si>
    <t>No</t>
  </si>
  <si>
    <t>Direttore Generale; Responsabile/Segretario Amministrativo; Capo servizio; Capo Ufficio; Capo settore; Responsabile di struttura complessa; Dirigente;</t>
  </si>
  <si>
    <t>Altro ruolo</t>
  </si>
  <si>
    <t xml:space="preserve"> In riferimento al supporto per la gestione delle procedure di concorso per il personale  (solo per chi è stato nominato commissario) [AMMINISTRAZIONE CENTRALE]</t>
  </si>
  <si>
    <t xml:space="preserve"> In riferimento al supporto per la gestione delle procedure di concorso per il personale  (solo per chi è stato nominato commissario) [STRUTTURE DECENTRATE]</t>
  </si>
  <si>
    <t xml:space="preserve"> In riferimento al supporto per la gestione delle procedure di concorso per il personale  (solo per chi è stato nominato commissario) [Si ritiene complessivamente soddisfatto]</t>
  </si>
  <si>
    <t xml:space="preserve"> In riferimento al supporto per la gestione giuridica ed amministrativa della carriera (ingresso, passaggi di ruolo, congedi, aspettative, part time etc.) [AMMINISTRAZIONE CENTRALE]</t>
  </si>
  <si>
    <t xml:space="preserve"> In riferimento al supporto per la gestione giuridica ed amministrativa della carriera (ingresso, passaggi di ruolo, congedi, aspettative, part time etc.) [STRUTTURE DECENTRATE]</t>
  </si>
  <si>
    <t xml:space="preserve"> In riferimento al supporto per la gestione giuridica ed amministrativa della carriera (ingresso, passaggi di ruolo, congedi, aspettative, part time etc.) [Si ritiene complessivamente soddisfatto]</t>
  </si>
  <si>
    <t xml:space="preserve"> In riferimento al supporto ricevuto nell'erogazione dei servizi di welfare (sussidi, assegni familiari, pensioni, esenzioni…) [AMMINISTRAZIONE CENTRALE]</t>
  </si>
  <si>
    <t xml:space="preserve"> In riferimento al supporto ricevuto nell'erogazione dei servizi di welfare (sussidi, assegni familiari, pensioni, esenzioni…) [STRUTTURE DECENTRATE]</t>
  </si>
  <si>
    <t xml:space="preserve"> In riferimento al supporto ricevuto nell'erogazione dei servizi di welfare (sussidi, assegni familiari, pensioni, esenzioni…) [Si ritiene complessivamente soddisfatto]</t>
  </si>
  <si>
    <t xml:space="preserve"> In riferimento al processo di valutazione del personale [Le schede di valutazione utilizzate sono chiare]</t>
  </si>
  <si>
    <t xml:space="preserve"> In riferimento al processo di valutazione del personale [Il processo di valutazione è chiaro]</t>
  </si>
  <si>
    <t xml:space="preserve"> In riferimento al processo di valutazione del personale [Le azioni correttive post-valutazione sono adeguate]</t>
  </si>
  <si>
    <t xml:space="preserve"> In riferimento al processo di valutazione del personale [I tempi  del processo di valutazione sono adeguati]</t>
  </si>
  <si>
    <t xml:space="preserve"> In riferimento al processo di valutazione delle performance [In qualità di soggetto valutatore, il processo di valutazione  utilizzato permette di motivare il personale]</t>
  </si>
  <si>
    <t xml:space="preserve"> In riferimento al processo di valutazione delle performance [Le schede di valutazione utilizzate sono chiare]</t>
  </si>
  <si>
    <t xml:space="preserve"> In riferimento al processo di valutazione delle performance [I tempi  del processo di valutazione sono adeguati]</t>
  </si>
  <si>
    <t xml:space="preserve"> In riferimento alla formazione interna [Le procedure di accesso sono chiare]</t>
  </si>
  <si>
    <t xml:space="preserve"> In riferimento alla formazione interna [Le metodologie didattiche utilizzate sono adeguate]</t>
  </si>
  <si>
    <t xml:space="preserve"> In riferimento alla formazione interna [L'offerta formativa è ampia]</t>
  </si>
  <si>
    <t xml:space="preserve"> In riferimento alla formazione interna [L'attività di formazione è applicabile al proprio lavoro]</t>
  </si>
  <si>
    <t xml:space="preserve"> In riferimento alla formazione esterna [Le procedure di accesso sono chiare]</t>
  </si>
  <si>
    <t xml:space="preserve"> In riferimento alla formazione esterna [Le metodologie didattiche utilizzate sono adeguate]</t>
  </si>
  <si>
    <t xml:space="preserve"> In riferimento alla formazione esterna [L'offerta formativa è ampia]</t>
  </si>
  <si>
    <t xml:space="preserve"> In riferimento alla formazione esterna [L'attività di formazione è applicabile al proprio lavoro]</t>
  </si>
  <si>
    <t xml:space="preserve"> In riferimento al rimborso missioni [AMMINISTRAZIONE CENTRALE]</t>
  </si>
  <si>
    <t xml:space="preserve"> In riferimento al rimborso missioni [STRUTTURE DECENTRATE]</t>
  </si>
  <si>
    <t xml:space="preserve"> In riferimento al rimborso missioni [Le procedure sono chiare]</t>
  </si>
  <si>
    <t xml:space="preserve"> In riferimento al rimborso missioni [Il supporto fornito è utile]</t>
  </si>
  <si>
    <t xml:space="preserve"> In riferimento al rimborso missioni [Il rimborso avviene in tempi adeguati]</t>
  </si>
  <si>
    <t xml:space="preserve"> In riferimento alla gestione del personale tecnico-amministrativo [I meccanismi di incentivazione del personale sono chiari]</t>
  </si>
  <si>
    <t xml:space="preserve"> In riferimento alla gestione del personale tecnico-amministrativo [I sistemi di valutazione delle prestazioni e del personale sono adeguati]</t>
  </si>
  <si>
    <t xml:space="preserve"> In riferimento alla gestione del personale tecnico-amministrativo [Le procedure per la mobilità interna del personale sono chiare]</t>
  </si>
  <si>
    <t xml:space="preserve"> In riferimento alla gestione del personale tecnico-amministrativo [Il processo di selezione del personale esterno è adeguato]</t>
  </si>
  <si>
    <t xml:space="preserve"> In riferimento alla gestione del personale tecnico-amministrativo [Il processo di formazione del personale è adeguato]</t>
  </si>
  <si>
    <t xml:space="preserve"> In riferimento al supporto all'amministrazione e gestione del personale [Si ritiene complessivamente soddisfatto]</t>
  </si>
  <si>
    <t xml:space="preserve"> In riferimento al supporto per l'acquisto di beni e servizi [AMMINISTRAZIONE CENTRALE]</t>
  </si>
  <si>
    <t xml:space="preserve"> In riferimento al supporto per l'acquisto di beni e servizi [STRUTTURE DECENTRATE]</t>
  </si>
  <si>
    <t xml:space="preserve"> In riferimento al supporto per l'acquisto di beni e servizi [Le procedure sono chiare]</t>
  </si>
  <si>
    <t xml:space="preserve"> In riferimento al supporto per l'acquisto di beni e servizi [I tempi sono adeguati]</t>
  </si>
  <si>
    <t xml:space="preserve"> In riferimento al supporto per l'acquisto di beni e servizi [Il materiale ricevuto è conforme con la richiesta effettuata]</t>
  </si>
  <si>
    <t xml:space="preserve"> In riferimento agli interventi di manutenzione [AMMINISTRAZIONE CENTRALE]</t>
  </si>
  <si>
    <t xml:space="preserve"> In riferimento agli interventi di manutenzione [STRUTTURE DECENTRATE]</t>
  </si>
  <si>
    <t xml:space="preserve"> In riferimento agli interventi di manutenzione [La procedura di segnalazione del guasto è chiara]</t>
  </si>
  <si>
    <t xml:space="preserve"> In riferimento agli interventi di manutenzione [Gli interventi avvengono in tempi adeguati]</t>
  </si>
  <si>
    <t xml:space="preserve"> In riferimento agli interventi di manutenzione [Gli interventi sono risolutivi]</t>
  </si>
  <si>
    <t xml:space="preserve"> In riferimento ai servizi generali e alla logistica [Gli ambienti sono puliti]</t>
  </si>
  <si>
    <t xml:space="preserve"> In riferimento ai servizi generali e alla logistica [Gli spazi/aule sono facilmente identificabili]</t>
  </si>
  <si>
    <t xml:space="preserve"> In riferimento ai servizi generali e alla logistica [Il riscaldamento è confortevole]</t>
  </si>
  <si>
    <t xml:space="preserve"> In riferimento ai servizi generali e alla logistica [Il raffrescamento è confortevole]</t>
  </si>
  <si>
    <t xml:space="preserve"> In riferimento ai servizi generali e alla logistica [La sicurezza di persone e cose è adeguata]</t>
  </si>
  <si>
    <t xml:space="preserve"> In riferimento ai servizi generali e alla logistica [La sicurezza dal punto di vista edile e impiantistico è adeguata]</t>
  </si>
  <si>
    <t xml:space="preserve"> In riferimento ai servizi generali e alla logistica [I servizi postali sono adeguati]</t>
  </si>
  <si>
    <t xml:space="preserve"> In riferimento ai servizi generali e alla logistica [I servizi di protocollo sono adeguati]</t>
  </si>
  <si>
    <t xml:space="preserve"> In riferimento ai servizi generali e alla logistica [Il servizio mensa è adeguato (qualità degli alimenti, varietà, cortesia)]</t>
  </si>
  <si>
    <t xml:space="preserve"> In riferimento alle azioni e misure dell'ateneo sulla sostenibilità energetica e ambientale [Le azioni intraprese per migliorare la gestione dei rifiuti sono adeguate]</t>
  </si>
  <si>
    <t xml:space="preserve"> In riferimento alle azioni e misure dell'ateneo sulla sostenibilità energetica e ambientale [Le informazioni sulle azioni intraprese dall’Ateneo sono diffuse in modo adeguato]</t>
  </si>
  <si>
    <t xml:space="preserve"> In riferimento alle azioni e misure dell'ateneo sulla sostenibilità energetica e ambientale [Sono sensibile alle tematiche promosse dall'Ateneo]</t>
  </si>
  <si>
    <t xml:space="preserve"> In riferimento alle azioni e misure dell'ateneo sulla sostenibilità energetica e ambientale [Le azioni intraprese per la razionalizzazione dei consumi energetici sono ritenute adeguate]</t>
  </si>
  <si>
    <t xml:space="preserve"> In riferimento al supporto agli approvvigionamenti e ai servizi logistici [Si ritiene complessivamente soddisfatto]</t>
  </si>
  <si>
    <t xml:space="preserve"> In riferimento al supporto all'uso del sistema informativo contabile (Servizi di supporto all'estrazione dati e reportistica, servizi di assistenza e supporto per bilancio e budget) [AMMINISTRAZIONE CENTRALE]</t>
  </si>
  <si>
    <t xml:space="preserve"> In riferimento al supporto all'uso del sistema informativo contabile (Servizi di supporto all'estrazione dati e reportistica, servizi di assistenza e supporto per bilancio e budget) [STRUTTURE DECENTRATE]</t>
  </si>
  <si>
    <t xml:space="preserve"> In riferimento al supporto all'uso del sistema informativo contabile (Servizi di supporto all'estrazione dati e reportistica, servizi di assistenza e supporto per bilancio e budget) [Si ritiene complessivamente soddisfatto]</t>
  </si>
  <si>
    <t xml:space="preserve"> In riferimento al supporto alla gestione fiscale e normativa di gestione finanziaria (IVA, vincoli normativi, DURC, CIG, Equitalia, limiti di spesa) [AMMINISTRAZIONE CENTRALE]</t>
  </si>
  <si>
    <t xml:space="preserve"> In riferimento al supporto alla gestione fiscale e normativa di gestione finanziaria (IVA, vincoli normativi, DURC, CIG, Equitalia, limiti di spesa) [STRUTTURE DECENTRATE]</t>
  </si>
  <si>
    <t xml:space="preserve"> In riferimento al supporto alla gestione fiscale e normativa di gestione finanziaria (IVA, vincoli normativi, DURC, CIG, Equitalia, limiti di spesa) [Si ritiene complessivamente soddisfatto]</t>
  </si>
  <si>
    <t xml:space="preserve"> In riferimento al supporto informativo agli stipendi [Le informazioni fornite sono chiare]</t>
  </si>
  <si>
    <t xml:space="preserve"> In riferimento al supporto informativo agli stipendi [I tempi di risposta sono adeguati]</t>
  </si>
  <si>
    <t xml:space="preserve"> In riferimento al supporto alla contabilità [Si ritiene complessivamente soddisfatto]</t>
  </si>
  <si>
    <t xml:space="preserve"> In riferimento alla rete cablata (collegamento alla rete tramite cavo) [La connessione di rete è sempre disponibile]</t>
  </si>
  <si>
    <t xml:space="preserve"> In riferimento alla rete cablata (collegamento alla rete tramite cavo) [La velocità di rete è adeguata]</t>
  </si>
  <si>
    <t xml:space="preserve"> In riferimento alla rete Wi-Fi [La copertura di rete è adeguata]</t>
  </si>
  <si>
    <t xml:space="preserve"> In riferimento alla rete Wi-Fi [La velocità di rete è adeguata]</t>
  </si>
  <si>
    <t xml:space="preserve"> In riferimento ai sistemi hardware forniti in dotazione dall'Ateneo [Si ritiene complessivamente soddisfatto]</t>
  </si>
  <si>
    <t xml:space="preserve"> In riferimento alla casella di posta elettronica personale e agli altri servizi cloud (WebConference, Storage...) [La dimensione della casella di posta è sufficiente]</t>
  </si>
  <si>
    <t xml:space="preserve"> In riferimento alla casella di posta elettronica personale e agli altri servizi cloud (WebConference, Storage...) [L'interfaccia web della casella di posta è di facile utilizzo]</t>
  </si>
  <si>
    <t xml:space="preserve"> In riferimento alla casella di posta elettronica personale e agli altri servizi cloud (WebConference, Storage...) [La funzionalità dei servizi cloud è adeguata]</t>
  </si>
  <si>
    <t xml:space="preserve"> In riferimento agli applicativi gestionali (contabilità, studenti, personale…) [Indichi la frequenza di utilizzo: MAI]</t>
  </si>
  <si>
    <t xml:space="preserve"> In riferimento agli applicativi gestionali (contabilità, studenti, personale…) [Indichi la frequenza di utilizzo: GIORNALIERA]</t>
  </si>
  <si>
    <t xml:space="preserve"> In riferimento agli applicativi gestionali (contabilità, studenti, personale…) [Indichi la frequenza di utilizzo: MENSILE]</t>
  </si>
  <si>
    <t xml:space="preserve"> In riferimento agli applicativi gestionali (contabilità, studenti, personale…) [Indichi la frequenza di utilizzo: ANNUALE]</t>
  </si>
  <si>
    <t xml:space="preserve"> In riferimento agli applicativi gestionali (contabilità, studenti, personale…) [La connessione agli applicativi è sempre disponibile]</t>
  </si>
  <si>
    <t xml:space="preserve"> In riferimento agli applicativi gestionali (contabilità, studenti, personale…) [La velocità di risposta degli applicativi è adeguata]</t>
  </si>
  <si>
    <t xml:space="preserve"> In riferimento agli applicativi gestionali (contabilità, studenti, personale…) [Le procedure di utilizzo sono chiare]</t>
  </si>
  <si>
    <t xml:space="preserve"> In riferimento agli applicativi gestionali (contabilità, studenti, personale…) [La funzionalità è adeguata all'esigenza di utilizzo]</t>
  </si>
  <si>
    <t xml:space="preserve"> In riferimento al servizio Help-Desk informatico [Indichi la frequenza di utilizzo: MAI]</t>
  </si>
  <si>
    <t xml:space="preserve"> In riferimento al servizio Help-Desk informatico [Indichi la frequenza di utilizzo: GIORNALIERA]</t>
  </si>
  <si>
    <t xml:space="preserve"> In riferimento al servizio Help-Desk informatico [Indichi la frequenza di utilizzo: MENSILE]</t>
  </si>
  <si>
    <t xml:space="preserve"> In riferimento al servizio Help-Desk informatico [Indichi la frequenza di utilizzo: ANNUALE]</t>
  </si>
  <si>
    <t xml:space="preserve"> In riferimento al servizio Help-Desk informatico [AMMINISTRAZIONE CENTRALE]</t>
  </si>
  <si>
    <t xml:space="preserve"> In riferimento al servizio Help-Desk informatico [STRUTTURE DECENTRATE]</t>
  </si>
  <si>
    <t xml:space="preserve"> In riferimento al servizio Help-Desk informatico [L'assistenza ricevuta è risolutiva]</t>
  </si>
  <si>
    <t xml:space="preserve"> In riferimento al servizio Help-Desk informatico [L'assistenza avviene in tempi adeguati]</t>
  </si>
  <si>
    <t xml:space="preserve"> In riferimento ai sistemi informatici [Si ritiene complessivamente soddisfatto]</t>
  </si>
  <si>
    <t xml:space="preserve"> In riferimento alle informazioni fornite dall'Ateneo [I servizi dell’Ateneo a supporto del personale sono noti]</t>
  </si>
  <si>
    <t xml:space="preserve"> In riferimento alle informazioni fornite dall'Ateneo [L'organizzazione dei servizi in termini di ruoli e responsabilità è chiara]</t>
  </si>
  <si>
    <t xml:space="preserve"> In riferimento alle informazioni fornite dall'Ateneo [La modalità di accesso ai servizi è chiara]</t>
  </si>
  <si>
    <t xml:space="preserve"> In riferimento alle informazioni fornite dall'Ateneo [Il supporto fornito alla promozione degli eventi e iniziative è adeguato]</t>
  </si>
  <si>
    <t xml:space="preserve"> In riferimento alle informazioni fornite dall'Ateneo [La promozione di attività culturali ed eventi è chiara]</t>
  </si>
  <si>
    <t xml:space="preserve"> In riferimento alle informazioni fornite, indichi il livello di soddisfazione rispetto alla facilità di navigazione de: [Il sito dell'Ateneo]</t>
  </si>
  <si>
    <t xml:space="preserve"> In riferimento alle informazioni fornite, indichi il livello di soddisfazione rispetto alla facilità di navigazione de: [Il sito/la pagina di Dipartimento]</t>
  </si>
  <si>
    <t xml:space="preserve"> In riferimento alle informazioni fornite, indichi il livello di soddisfazione rispetto alla facilità di navigazione de: [Il sito/la pagina del Corso di Studi]</t>
  </si>
  <si>
    <t xml:space="preserve"> In riferimento alle informazioni fornite, indichi il livello di soddisfazione rispetto alla facilità di navigazione de: [L'Intranet dell'Ateneo]</t>
  </si>
  <si>
    <t xml:space="preserve"> In riferimento alla promozione esterna dell'immagine dell'Ateneo [L'immagine dell'Ateneo è valorizzata]</t>
  </si>
  <si>
    <t xml:space="preserve"> In riferimento alla promozione esterna dell'immagine dell'Ateneo [La modalità di promozione dell'immagine è adeguata]</t>
  </si>
  <si>
    <t xml:space="preserve"> In riferimento alla diffusione delle informazioni attraverso le pagine ufficiali di Ateneo nei più comuni Social Network, indichi il livello di soddisfazione rispetto a: [Facebook]</t>
  </si>
  <si>
    <t xml:space="preserve"> In riferimento alla diffusione delle informazioni attraverso le pagine ufficiali di Ateneo nei più comuni Social Network, indichi il livello di soddisfazione rispetto a: [Twitter]</t>
  </si>
  <si>
    <t xml:space="preserve"> In riferimento alla diffusione delle informazioni attraverso le pagine ufficiali di Ateneo nei più comuni Social Network, indichi il livello di soddisfazione rispetto a: [You Tube]</t>
  </si>
  <si>
    <t xml:space="preserve"> In riferimento ai servizi di comunicazione [Si ritiene complessivamente soddisfatto]</t>
  </si>
  <si>
    <t>In riferimento al sistema bibliotecario di Ateneo (prestito, risorse elettroniche, eventi, attività divulgative): [Indichi la frequenza di utilizzo: MAI]</t>
  </si>
  <si>
    <t>In riferimento al sistema bibliotecario di Ateneo (prestito, risorse elettroniche, eventi, attività divulgative): [Indichi la frequenza di utilizzo: POCHE VOLTE, MA NON NELL'ULTIMO ANNO]</t>
  </si>
  <si>
    <t>In riferimento al sistema bibliotecario di Ateneo (prestito, risorse elettroniche, eventi, attività divulgative): [Indichi la frequenza di utilizzo: UNA SOLA VOLTA NELL'ULTIMO ANNO]</t>
  </si>
  <si>
    <t>In riferimento al sistema bibliotecario di Ateneo (prestito, risorse elettroniche, eventi, attività divulgative): [Indichi la frequenza di utilizzo: PIU' VOLTE ALL'ANNO]</t>
  </si>
  <si>
    <t>In riferimento al sistema bibliotecario di Ateneo (prestito, risorse elettroniche, eventi, attività divulgative): [La presenza del sistema bibliotecario di Ateneo è un valore aggiunto per l’ateneo stesso e la sua comunità di studenti, docenti e pta]</t>
  </si>
  <si>
    <t>In riferimento al sistema bibliotecario di Ateneo (prestito, risorse elettroniche, eventi, attività divulgative): [La presenza del sistema bibliotecario di Ateneo è un valore aggiunto per la città]</t>
  </si>
  <si>
    <t>In riferimento al sistema bibliotecario di Ateneo (prestito, risorse elettroniche, eventi, attività divulgative): [Conosco e sono aggiornato sulle attività divulgative e sugli eventi organizzati dal sistema bibliotecario di ateneo]</t>
  </si>
  <si>
    <t>In riferimento al sistema museale di Ateneo (patrimonio/collezione, visite guidate, eventi, seminari): [Indichi la frequenza di utilizzo: MAI]</t>
  </si>
  <si>
    <t>In riferimento al sistema museale di Ateneo (patrimonio/collezione, visite guidate, eventi, seminari): [Indichi la frequenza di utilizzo: POCHE VOLTE, MA NON NELL'ULTIMO ANNO]</t>
  </si>
  <si>
    <t>In riferimento al sistema museale di Ateneo (patrimonio/collezione, visite guidate, eventi, seminari): [Indichi la frequenza di utilizzo: UNA SOLA VOLTA NELL'ULTIMO ANNO]</t>
  </si>
  <si>
    <t>In riferimento al sistema museale di Ateneo (patrimonio/collezione, visite guidate, eventi, seminari): [Indichi la frequenza di utilizzo: PIU' VOLTE ALL'ANNO]</t>
  </si>
  <si>
    <t>In riferimento al sistema museale di Ateneo (patrimonio/collezione, visite guidate, eventi, seminari): [Indichi la frequenza di utilizzo: NON PRESENTE]</t>
  </si>
  <si>
    <t>In riferimento al sistema museale di Ateneo (patrimonio/collezione, visite guidate, eventi, seminari): [La presenza del sistema museale di Ateneo è un valore aggiunto per l’ateneo stesso e la sua comunità di studenti, docenti e pta]</t>
  </si>
  <si>
    <t>In riferimento al sistema museale di Ateneo (patrimonio/collezione, visite guidate, eventi, seminari): [La presenza del sistema museale di Ateneo è un valore aggiunto per la città]</t>
  </si>
  <si>
    <t>In riferimento al sistema museale di Ateneo (patrimonio/collezione, visite guidate, eventi, seminari): [Conosco e sono aggiornato sulle attività divulgative e sugli eventi organizzati dal sistema museale di ateneo]</t>
  </si>
  <si>
    <t xml:space="preserve"> In riferimento a tutti gli aspetti considerati, relativamente al supporto erogato dall'Amministrazione Centrale nei servizi tecnici e amministrativi [Si ritiene complessivamente soddisfatto]</t>
  </si>
  <si>
    <t xml:space="preserve"> In riferimento a tutti gli aspetti considerati, relativamente al supporto erogato dalle Strutture Decentrate nei servizi tecnici e amministrativi [Si ritiene complessivamente soddisfatto]</t>
  </si>
  <si>
    <t xml:space="preserve"> In riferimento a tutti gli aspetti considerati, relativamente al supporto erogato dall'Ateneo nei servizi tecnici e amministrativi [Si ritiene complessivamente soddisfatto]</t>
  </si>
  <si>
    <t>In riferimento al supporto erogato nei servizi tecnici e amministrativi come reputa la prestazione dell'Ateneo rispetto all'anno precedente? [PEGGIORE]</t>
  </si>
  <si>
    <t>In riferimento al supporto erogato nei servizi tecnici e amministrativi come reputa la prestazione dell'Ateneo rispetto all'anno precedente? [UGUALE]</t>
  </si>
  <si>
    <t>In riferimento al supporto erogato nei servizi tecnici e amministrativi come reputa la prestazione dell'Ateneo rispetto all'anno precedente? [MIGLIORE]</t>
  </si>
  <si>
    <t>In riferimento al supporto erogato nei servizi tecnici e amministrativi come reputa la prestazione dell'Ateneo rispetto all'anno precedente? [NON SO]</t>
  </si>
  <si>
    <t>In riferimento a tutti gli aspetti considerati, ponga i servizi di supporto in ordine di importanza dal più importante (1) al meno importante (5) [AMMINISTRAZIONE E GESTIONE DEL PERSONALE]</t>
  </si>
  <si>
    <t>In riferimento a tutti gli aspetti considerati, ponga i servizi di supporto in ordine di importanza dal più importante (1) al meno importante (5) [APPROVVIGIONAMENTI E SERVIZI LOGISTICI]</t>
  </si>
  <si>
    <t>In riferimento a tutti gli aspetti considerati, ponga i servizi di supporto in ordine di importanza dal più importante (1) al meno importante (5) [COMUNICAZIONE]</t>
  </si>
  <si>
    <t>In riferimento a tutti gli aspetti considerati, ponga i servizi di supporto in ordine di importanza dal più importante (1) al meno importante (5) [SISTEMI INFORMATICI]</t>
  </si>
  <si>
    <t>In riferimento a tutti gli aspetti considerati, ponga i servizi di supporto in ordine di importanza dal più importante (1) al meno importante (5) [CONTABILITA']</t>
  </si>
  <si>
    <t>CODIFICA</t>
  </si>
  <si>
    <t>PTA_ANAGR_CAT</t>
  </si>
  <si>
    <t>PTA_ANAGR_SSN</t>
  </si>
  <si>
    <t>PTA_ANAGR_RUOLO</t>
  </si>
  <si>
    <t>PTA_PERS_CONCORSO_PRE</t>
  </si>
  <si>
    <t>PTA_PERS_CONCORSO_01</t>
  </si>
  <si>
    <t>PTA_PERS_CARRIERA_PRE</t>
  </si>
  <si>
    <t>PTA_PERS_CARRIERA_01</t>
  </si>
  <si>
    <t>PTA_PERS_WELFARE_PRE</t>
  </si>
  <si>
    <t>PTA_PERS_WELFARE_01</t>
  </si>
  <si>
    <t>PTA_PERS_VALUTAZIONE_01</t>
  </si>
  <si>
    <t>PTA_PERS_VALUTAZIONE_02</t>
  </si>
  <si>
    <t>PTA_PERS_VALUTAZIONE_03</t>
  </si>
  <si>
    <t>PTA_PERS_VALUTAZIONE_04</t>
  </si>
  <si>
    <t>PTA_PERS_PERFORMANCE_01</t>
  </si>
  <si>
    <t>PTA_PERS_PERFORMANCE_02</t>
  </si>
  <si>
    <t>PTA_PERS_PERFORMANCE_03</t>
  </si>
  <si>
    <t>PTA_PERS_FORMAZIONEINT_01</t>
  </si>
  <si>
    <t>PTA_PERS_FORMAZIONEINT_02</t>
  </si>
  <si>
    <t>PTA_PERS_FORMAZIONEINT_03</t>
  </si>
  <si>
    <t>PTA_PERS_FORMAZIONEINT_04</t>
  </si>
  <si>
    <t>PTA_PERS_FORMAZIONEEST_01</t>
  </si>
  <si>
    <t>PTA_PERS_FORMAZIONEEST_02</t>
  </si>
  <si>
    <t>PTA_PERS_FORMAZIONEEST_03</t>
  </si>
  <si>
    <t>PTA_PERS_FORMAZIONEEST_04</t>
  </si>
  <si>
    <t>PTA_PERS_MISSIONI_PRE</t>
  </si>
  <si>
    <t>PTA_PERS_MISSIONI_01</t>
  </si>
  <si>
    <t>PTA_PERS_MISSIONI_02</t>
  </si>
  <si>
    <t>PTA_PERS_MISSIONI_03</t>
  </si>
  <si>
    <t>PTA_PERS_GESTIONE_01</t>
  </si>
  <si>
    <t>PTA_PERS_GESTIONE_02</t>
  </si>
  <si>
    <t>PTA_PERS_GESTIONE_03</t>
  </si>
  <si>
    <t>PTA_PERS_GESTIONE_04</t>
  </si>
  <si>
    <t>PTA_PERS_GESTIONE_05</t>
  </si>
  <si>
    <t>PTA_PERS_SOD_01</t>
  </si>
  <si>
    <t>PTA_LOG_ACQUISTI_PRE</t>
  </si>
  <si>
    <t>PTA_LOG_ACQUISTI_01</t>
  </si>
  <si>
    <t>PTA_LOG_ACQUISTI_02</t>
  </si>
  <si>
    <t>PTA_LOG_ACQUISTI_03</t>
  </si>
  <si>
    <t>PTA_LOG_MANUT_PRE</t>
  </si>
  <si>
    <t>PTA_LOG_MANUT_01</t>
  </si>
  <si>
    <t>PTA_LOG_MANUT_03</t>
  </si>
  <si>
    <t>PTA_LOG_MANUT_02</t>
  </si>
  <si>
    <t>PTA_LOG_GEN_01</t>
  </si>
  <si>
    <t>PTA_LOG_GEN_02</t>
  </si>
  <si>
    <t>PTA_LOG_GEN_03</t>
  </si>
  <si>
    <t>PTA_LOG_GEN_04</t>
  </si>
  <si>
    <t>PTA_LOG_GEN_05</t>
  </si>
  <si>
    <t>PTA_LOG_GEN_06</t>
  </si>
  <si>
    <t>PTA_LOG_GEN_07</t>
  </si>
  <si>
    <t>PTA_LOG_GEN_11</t>
  </si>
  <si>
    <t>PTA_LOG_GEN_10</t>
  </si>
  <si>
    <t>PTA_LOG_SOST_01</t>
  </si>
  <si>
    <t>PTA_LOG_SOST_02</t>
  </si>
  <si>
    <t>PTA_LOG_SOST_03</t>
  </si>
  <si>
    <t>PTA_LOG_SOST_04</t>
  </si>
  <si>
    <t>PTA_LOG_SOD_01</t>
  </si>
  <si>
    <t>PTA_CONT_SI_PRE</t>
  </si>
  <si>
    <t>PTA_CONT_SI_01</t>
  </si>
  <si>
    <t>PTA_CONT_FISC_PRE</t>
  </si>
  <si>
    <t>PTA_CONT_FISC_01</t>
  </si>
  <si>
    <t>PTA_CONT_STIPENDI_01</t>
  </si>
  <si>
    <t>PTA_CONT_STIPENDI_02</t>
  </si>
  <si>
    <t>PTA_CONT_SOD_01</t>
  </si>
  <si>
    <t>PTA_SI_CABLATA_01</t>
  </si>
  <si>
    <t>PTA_SI_CABLATA_02</t>
  </si>
  <si>
    <t>PTA_SI_WIFI_01</t>
  </si>
  <si>
    <t>PTA_SI_WIFI_02</t>
  </si>
  <si>
    <t>PTA_SI_HARDWARE_01</t>
  </si>
  <si>
    <t>PTA_SI_POSTA_01</t>
  </si>
  <si>
    <t>PTA_SI_POSTA_02</t>
  </si>
  <si>
    <t>PTA_SI_POSTA_03</t>
  </si>
  <si>
    <t>PTA_SI_APPLICATIVI_USO</t>
  </si>
  <si>
    <t>PTA_SI_APPLICATIVI_01</t>
  </si>
  <si>
    <t>PTA_SI_APPLICATIVI_02</t>
  </si>
  <si>
    <t>PTA_SI_APPLICATIVI_03</t>
  </si>
  <si>
    <t>PTA_SI_APPLICATIVI_04</t>
  </si>
  <si>
    <t>PTA_SI_HELP_USO</t>
  </si>
  <si>
    <t>PTA_SI_HELP_PRE</t>
  </si>
  <si>
    <t>PTA_SI_HELP_01</t>
  </si>
  <si>
    <t>PTA_SI_HELP_02</t>
  </si>
  <si>
    <t>PTA_SI_SOD_01</t>
  </si>
  <si>
    <t>PTA_COM_GENERALE_01</t>
  </si>
  <si>
    <t>PTA_COM_GENERALE_02</t>
  </si>
  <si>
    <t>PTA_COM_GENERALE_03</t>
  </si>
  <si>
    <t>PTA_COM_GENERALE_04</t>
  </si>
  <si>
    <t>PTA_COM_GENERALE_05</t>
  </si>
  <si>
    <t>PTA_COM_SITO_01</t>
  </si>
  <si>
    <t>PTA_COM_SITO_02</t>
  </si>
  <si>
    <t>PTA_COM_SITO_03</t>
  </si>
  <si>
    <t>PTA_COM_SITO_04</t>
  </si>
  <si>
    <t>PTA_COM_IMMAGINE_01</t>
  </si>
  <si>
    <t>PTA_COM_IMMAGINE_02</t>
  </si>
  <si>
    <t>PTA_COM_SOCIAL_01</t>
  </si>
  <si>
    <t>PTA_COM_SOCIAL_02</t>
  </si>
  <si>
    <t>PTA_COM_SOCIAL_03</t>
  </si>
  <si>
    <t>PTA_COM_SOD_01</t>
  </si>
  <si>
    <t>PTA_BIB_CULTURA_USO</t>
  </si>
  <si>
    <t>PTA_BIB_CULTURA_01</t>
  </si>
  <si>
    <t>PTA_BIB_CULTURA_02</t>
  </si>
  <si>
    <t>PTA_BIB_CULTURA_03</t>
  </si>
  <si>
    <t>PTA_BIB_MUSEO_USO</t>
  </si>
  <si>
    <t>PTA_BIB_MUSEO_01</t>
  </si>
  <si>
    <t>PTA_BIB_MUSEO_02</t>
  </si>
  <si>
    <t>PTA_BIB_MUSEO_03</t>
  </si>
  <si>
    <t>PTA_TOT_SOD_AC</t>
  </si>
  <si>
    <t>PTA_TOT_SOD_DEC</t>
  </si>
  <si>
    <t>PTA_TOT_SOD_TOT</t>
  </si>
  <si>
    <t>PTA_TOT_SOD_FREQ</t>
  </si>
  <si>
    <t>PTA_TOT_IMPO_01</t>
  </si>
  <si>
    <t>PTA_TOT_IMPO_02</t>
  </si>
  <si>
    <t>PTA_TOT_IMPO_03</t>
  </si>
  <si>
    <t>PTA_TOT_IMPO_04</t>
  </si>
  <si>
    <t>PTA_TOT_IMPO_05</t>
  </si>
  <si>
    <t>.</t>
  </si>
  <si>
    <t>SISSA</t>
  </si>
  <si>
    <t>Media complessiva</t>
  </si>
  <si>
    <t>MEDIA PICCOLI</t>
  </si>
  <si>
    <t>MEDIA MEDI</t>
  </si>
  <si>
    <t>MEDIA GRANDI</t>
  </si>
  <si>
    <t>MEDIA MEGA</t>
  </si>
  <si>
    <t>MEDIA SCUOLE</t>
  </si>
  <si>
    <t>Media atenei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</si>
  <si>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</si>
  <si>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</si>
  <si>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</si>
  <si>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</si>
  <si>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</si>
  <si>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</si>
  <si>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</si>
  <si>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</si>
  <si>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</si>
  <si>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</si>
  <si>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</si>
  <si>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</si>
  <si>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</si>
  <si>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</si>
  <si>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</si>
  <si>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</si>
  <si>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</si>
  <si>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V</t>
  </si>
  <si>
    <t>U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</si>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</sst>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9" fontId="0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vertical="center"/>
    </xf>
    <xf numFmtId="2" fontId="0" fillId="8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9" fontId="2" fillId="2" borderId="1" xfId="1" applyFont="1" applyFill="1" applyBorder="1" applyAlignment="1">
      <alignment horizontal="left" wrapText="1"/>
    </xf>
    <xf numFmtId="9" fontId="2" fillId="3" borderId="1" xfId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left" wrapText="1"/>
    </xf>
    <xf numFmtId="9" fontId="2" fillId="4" borderId="1" xfId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left" wrapText="1"/>
    </xf>
    <xf numFmtId="9" fontId="2" fillId="5" borderId="1" xfId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left" wrapText="1"/>
    </xf>
    <xf numFmtId="2" fontId="2" fillId="6" borderId="1" xfId="0" applyNumberFormat="1" applyFont="1" applyFill="1" applyBorder="1" applyAlignment="1">
      <alignment horizontal="left" wrapText="1"/>
    </xf>
    <xf numFmtId="9" fontId="2" fillId="6" borderId="1" xfId="1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2" fontId="2" fillId="7" borderId="1" xfId="0" applyNumberFormat="1" applyFont="1" applyFill="1" applyBorder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left" wrapText="1"/>
    </xf>
    <xf numFmtId="9" fontId="2" fillId="0" borderId="1" xfId="1" applyFont="1" applyBorder="1" applyAlignment="1">
      <alignment horizontal="left" wrapText="1"/>
    </xf>
    <xf numFmtId="0" fontId="0" fillId="9" borderId="1" xfId="0" applyFill="1" applyBorder="1"/>
    <xf numFmtId="9" fontId="0" fillId="0" borderId="4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1" applyNumberFormat="1" applyFont="1" applyBorder="1"/>
    <xf numFmtId="2" fontId="0" fillId="0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4" fillId="0" borderId="1" xfId="0" applyFont="1" applyBorder="1"/>
    <xf numFmtId="9" fontId="0" fillId="0" borderId="1" xfId="1" applyFont="1" applyBorder="1"/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48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/Controllo_di_gestione/Good%20Practice/GP%202019-2020/1%20-%20Efficacia%20-%20Customer%20Satisfaction/9%20-%20Benchmark/GP2019_benchmark_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A"/>
      <sheetName val="PTA"/>
      <sheetName val="studenti I anno"/>
      <sheetName val="studenti Anni successiv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66EF-ED4D-4787-8C67-192B709A713B}">
  <dimension ref="A1:IO5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8.85546875" style="1"/>
    <col min="2" max="12" width="8.85546875" style="45"/>
    <col min="13" max="13" width="8.85546875" style="1"/>
    <col min="14" max="15" width="8.85546875" style="45"/>
    <col min="16" max="16" width="8.85546875" style="46"/>
    <col min="17" max="18" width="8.85546875" style="45"/>
    <col min="19" max="34" width="8.85546875" style="46"/>
    <col min="35" max="36" width="8.85546875" style="45"/>
    <col min="37" max="45" width="8.85546875" style="46"/>
    <col min="46" max="47" width="8.85546875" style="45"/>
    <col min="48" max="50" width="8.85546875" style="1"/>
    <col min="51" max="52" width="8.85546875" style="45"/>
    <col min="53" max="69" width="8.85546875" style="46"/>
    <col min="70" max="71" width="8.85546875" style="45"/>
    <col min="72" max="72" width="8.85546875" style="1"/>
    <col min="73" max="74" width="8.85546875" style="45"/>
    <col min="75" max="86" width="8.85546875" style="46"/>
    <col min="87" max="90" width="8.85546875" style="45"/>
    <col min="91" max="94" width="8.85546875" style="1"/>
    <col min="95" max="100" width="8.85546875" style="45"/>
    <col min="101" max="118" width="8.85546875" style="46"/>
    <col min="119" max="133" width="8.85546875" style="36"/>
    <col min="134" max="135" width="8.85546875" style="40"/>
    <col min="136" max="136" width="8.85546875" style="1"/>
    <col min="137" max="145" width="8.85546875" style="45"/>
    <col min="146" max="16384" width="8.85546875" style="1"/>
  </cols>
  <sheetData>
    <row r="1" spans="1:201" x14ac:dyDescent="0.25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 t="s">
        <v>3</v>
      </c>
      <c r="J1" s="2"/>
      <c r="K1" s="3" t="s">
        <v>4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 t="s">
        <v>5</v>
      </c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5" t="s">
        <v>6</v>
      </c>
      <c r="BS1" s="5"/>
      <c r="BT1" s="5"/>
      <c r="BU1" s="5"/>
      <c r="BV1" s="5"/>
      <c r="BW1" s="5"/>
      <c r="BX1" s="5"/>
      <c r="BY1" s="5"/>
      <c r="BZ1" s="5"/>
      <c r="CA1" s="6" t="s">
        <v>7</v>
      </c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7" t="s">
        <v>8</v>
      </c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8" t="s">
        <v>9</v>
      </c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10" t="s">
        <v>10</v>
      </c>
      <c r="EE1" s="10"/>
      <c r="EF1" s="10"/>
      <c r="EG1" s="10"/>
      <c r="EH1" s="10"/>
      <c r="EI1" s="10"/>
      <c r="EJ1" s="10"/>
      <c r="EK1" s="11" t="s">
        <v>11</v>
      </c>
      <c r="EL1" s="11"/>
      <c r="EM1" s="11"/>
      <c r="EN1" s="11"/>
      <c r="EO1" s="11"/>
    </row>
    <row r="2" spans="1:201" s="12" customFormat="1" ht="243.75" customHeight="1" x14ac:dyDescent="0.2">
      <c r="B2" s="13" t="s">
        <v>12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4" t="s">
        <v>21</v>
      </c>
      <c r="L2" s="14" t="s">
        <v>22</v>
      </c>
      <c r="M2" s="15" t="s">
        <v>23</v>
      </c>
      <c r="N2" s="14" t="s">
        <v>24</v>
      </c>
      <c r="O2" s="14" t="s">
        <v>25</v>
      </c>
      <c r="P2" s="16" t="s">
        <v>26</v>
      </c>
      <c r="Q2" s="14" t="s">
        <v>27</v>
      </c>
      <c r="R2" s="14" t="s">
        <v>28</v>
      </c>
      <c r="S2" s="16" t="s">
        <v>29</v>
      </c>
      <c r="T2" s="16" t="s">
        <v>30</v>
      </c>
      <c r="U2" s="16" t="s">
        <v>31</v>
      </c>
      <c r="V2" s="16" t="s">
        <v>32</v>
      </c>
      <c r="W2" s="16" t="s">
        <v>33</v>
      </c>
      <c r="X2" s="16" t="s">
        <v>34</v>
      </c>
      <c r="Y2" s="16" t="s">
        <v>35</v>
      </c>
      <c r="Z2" s="16" t="s">
        <v>36</v>
      </c>
      <c r="AA2" s="16" t="s">
        <v>37</v>
      </c>
      <c r="AB2" s="16" t="s">
        <v>38</v>
      </c>
      <c r="AC2" s="16" t="s">
        <v>39</v>
      </c>
      <c r="AD2" s="16" t="s">
        <v>40</v>
      </c>
      <c r="AE2" s="16" t="s">
        <v>41</v>
      </c>
      <c r="AF2" s="16" t="s">
        <v>42</v>
      </c>
      <c r="AG2" s="16" t="s">
        <v>43</v>
      </c>
      <c r="AH2" s="16" t="s">
        <v>44</v>
      </c>
      <c r="AI2" s="14" t="s">
        <v>45</v>
      </c>
      <c r="AJ2" s="14" t="s">
        <v>46</v>
      </c>
      <c r="AK2" s="16" t="s">
        <v>47</v>
      </c>
      <c r="AL2" s="16" t="s">
        <v>48</v>
      </c>
      <c r="AM2" s="16" t="s">
        <v>49</v>
      </c>
      <c r="AN2" s="16" t="s">
        <v>50</v>
      </c>
      <c r="AO2" s="16" t="s">
        <v>51</v>
      </c>
      <c r="AP2" s="16" t="s">
        <v>52</v>
      </c>
      <c r="AQ2" s="16" t="s">
        <v>53</v>
      </c>
      <c r="AR2" s="16" t="s">
        <v>54</v>
      </c>
      <c r="AS2" s="16" t="s">
        <v>55</v>
      </c>
      <c r="AT2" s="17" t="s">
        <v>56</v>
      </c>
      <c r="AU2" s="17" t="s">
        <v>57</v>
      </c>
      <c r="AV2" s="18" t="s">
        <v>58</v>
      </c>
      <c r="AW2" s="18" t="s">
        <v>59</v>
      </c>
      <c r="AX2" s="18" t="s">
        <v>60</v>
      </c>
      <c r="AY2" s="17" t="s">
        <v>61</v>
      </c>
      <c r="AZ2" s="17" t="s">
        <v>62</v>
      </c>
      <c r="BA2" s="19" t="s">
        <v>63</v>
      </c>
      <c r="BB2" s="19" t="s">
        <v>64</v>
      </c>
      <c r="BC2" s="19" t="s">
        <v>65</v>
      </c>
      <c r="BD2" s="19" t="s">
        <v>66</v>
      </c>
      <c r="BE2" s="19" t="s">
        <v>67</v>
      </c>
      <c r="BF2" s="19" t="s">
        <v>68</v>
      </c>
      <c r="BG2" s="19" t="s">
        <v>69</v>
      </c>
      <c r="BH2" s="19" t="s">
        <v>70</v>
      </c>
      <c r="BI2" s="19" t="s">
        <v>71</v>
      </c>
      <c r="BJ2" s="19" t="s">
        <v>72</v>
      </c>
      <c r="BK2" s="19" t="s">
        <v>73</v>
      </c>
      <c r="BL2" s="19" t="s">
        <v>74</v>
      </c>
      <c r="BM2" s="19" t="s">
        <v>75</v>
      </c>
      <c r="BN2" s="19" t="s">
        <v>76</v>
      </c>
      <c r="BO2" s="19" t="s">
        <v>77</v>
      </c>
      <c r="BP2" s="19" t="s">
        <v>78</v>
      </c>
      <c r="BQ2" s="19" t="s">
        <v>79</v>
      </c>
      <c r="BR2" s="20" t="s">
        <v>80</v>
      </c>
      <c r="BS2" s="20" t="s">
        <v>81</v>
      </c>
      <c r="BT2" s="21" t="s">
        <v>82</v>
      </c>
      <c r="BU2" s="20" t="s">
        <v>83</v>
      </c>
      <c r="BV2" s="20" t="s">
        <v>84</v>
      </c>
      <c r="BW2" s="22" t="s">
        <v>85</v>
      </c>
      <c r="BX2" s="22" t="s">
        <v>86</v>
      </c>
      <c r="BY2" s="22" t="s">
        <v>87</v>
      </c>
      <c r="BZ2" s="22" t="s">
        <v>88</v>
      </c>
      <c r="CA2" s="23" t="s">
        <v>89</v>
      </c>
      <c r="CB2" s="23" t="s">
        <v>90</v>
      </c>
      <c r="CC2" s="23" t="s">
        <v>91</v>
      </c>
      <c r="CD2" s="23" t="s">
        <v>92</v>
      </c>
      <c r="CE2" s="23" t="s">
        <v>93</v>
      </c>
      <c r="CF2" s="23" t="s">
        <v>94</v>
      </c>
      <c r="CG2" s="23" t="s">
        <v>95</v>
      </c>
      <c r="CH2" s="23" t="s">
        <v>96</v>
      </c>
      <c r="CI2" s="24" t="s">
        <v>97</v>
      </c>
      <c r="CJ2" s="24" t="s">
        <v>98</v>
      </c>
      <c r="CK2" s="24" t="s">
        <v>99</v>
      </c>
      <c r="CL2" s="24" t="s">
        <v>100</v>
      </c>
      <c r="CM2" s="25" t="s">
        <v>101</v>
      </c>
      <c r="CN2" s="25" t="s">
        <v>102</v>
      </c>
      <c r="CO2" s="25" t="s">
        <v>103</v>
      </c>
      <c r="CP2" s="25" t="s">
        <v>104</v>
      </c>
      <c r="CQ2" s="24" t="s">
        <v>105</v>
      </c>
      <c r="CR2" s="24" t="s">
        <v>106</v>
      </c>
      <c r="CS2" s="24" t="s">
        <v>107</v>
      </c>
      <c r="CT2" s="24" t="s">
        <v>108</v>
      </c>
      <c r="CU2" s="24" t="s">
        <v>109</v>
      </c>
      <c r="CV2" s="24" t="s">
        <v>110</v>
      </c>
      <c r="CW2" s="23" t="s">
        <v>111</v>
      </c>
      <c r="CX2" s="23" t="s">
        <v>112</v>
      </c>
      <c r="CY2" s="23" t="s">
        <v>113</v>
      </c>
      <c r="CZ2" s="26" t="s">
        <v>114</v>
      </c>
      <c r="DA2" s="26" t="s">
        <v>115</v>
      </c>
      <c r="DB2" s="26" t="s">
        <v>116</v>
      </c>
      <c r="DC2" s="26" t="s">
        <v>117</v>
      </c>
      <c r="DD2" s="26" t="s">
        <v>118</v>
      </c>
      <c r="DE2" s="26" t="s">
        <v>119</v>
      </c>
      <c r="DF2" s="26" t="s">
        <v>120</v>
      </c>
      <c r="DG2" s="26" t="s">
        <v>121</v>
      </c>
      <c r="DH2" s="26" t="s">
        <v>122</v>
      </c>
      <c r="DI2" s="26" t="s">
        <v>123</v>
      </c>
      <c r="DJ2" s="26" t="s">
        <v>124</v>
      </c>
      <c r="DK2" s="26" t="s">
        <v>125</v>
      </c>
      <c r="DL2" s="26" t="s">
        <v>126</v>
      </c>
      <c r="DM2" s="26" t="s">
        <v>127</v>
      </c>
      <c r="DN2" s="26" t="s">
        <v>128</v>
      </c>
      <c r="DO2" s="27" t="s">
        <v>129</v>
      </c>
      <c r="DP2" s="27" t="s">
        <v>130</v>
      </c>
      <c r="DQ2" s="27" t="s">
        <v>131</v>
      </c>
      <c r="DR2" s="27" t="s">
        <v>132</v>
      </c>
      <c r="DS2" s="27" t="s">
        <v>133</v>
      </c>
      <c r="DT2" s="27" t="s">
        <v>134</v>
      </c>
      <c r="DU2" s="27" t="s">
        <v>135</v>
      </c>
      <c r="DV2" s="27" t="s">
        <v>136</v>
      </c>
      <c r="DW2" s="27" t="s">
        <v>137</v>
      </c>
      <c r="DX2" s="27" t="s">
        <v>138</v>
      </c>
      <c r="DY2" s="27" t="s">
        <v>139</v>
      </c>
      <c r="DZ2" s="27" t="s">
        <v>140</v>
      </c>
      <c r="EA2" s="27" t="s">
        <v>141</v>
      </c>
      <c r="EB2" s="27" t="s">
        <v>142</v>
      </c>
      <c r="EC2" s="27" t="s">
        <v>143</v>
      </c>
      <c r="ED2" s="28" t="s">
        <v>144</v>
      </c>
      <c r="EE2" s="28" t="s">
        <v>145</v>
      </c>
      <c r="EF2" s="12" t="s">
        <v>146</v>
      </c>
      <c r="EG2" s="29" t="s">
        <v>147</v>
      </c>
      <c r="EH2" s="29" t="s">
        <v>148</v>
      </c>
      <c r="EI2" s="29" t="s">
        <v>149</v>
      </c>
      <c r="EJ2" s="29" t="s">
        <v>150</v>
      </c>
      <c r="EK2" s="29" t="s">
        <v>151</v>
      </c>
      <c r="EL2" s="29" t="s">
        <v>152</v>
      </c>
      <c r="EM2" s="29" t="s">
        <v>153</v>
      </c>
      <c r="EN2" s="29" t="s">
        <v>154</v>
      </c>
      <c r="EO2" s="29" t="s">
        <v>155</v>
      </c>
    </row>
    <row r="3" spans="1:201" x14ac:dyDescent="0.25">
      <c r="A3" s="30" t="s">
        <v>156</v>
      </c>
      <c r="B3" s="31" t="s">
        <v>157</v>
      </c>
      <c r="C3" s="32"/>
      <c r="D3" s="32"/>
      <c r="E3" s="32"/>
      <c r="F3" s="33"/>
      <c r="G3" s="31" t="s">
        <v>158</v>
      </c>
      <c r="H3" s="33"/>
      <c r="I3" s="31" t="s">
        <v>159</v>
      </c>
      <c r="J3" s="33"/>
      <c r="K3" s="34" t="s">
        <v>160</v>
      </c>
      <c r="L3" s="35"/>
      <c r="M3" s="36" t="s">
        <v>161</v>
      </c>
      <c r="N3" s="34" t="s">
        <v>162</v>
      </c>
      <c r="O3" s="35"/>
      <c r="P3" s="36" t="s">
        <v>163</v>
      </c>
      <c r="Q3" s="34" t="s">
        <v>164</v>
      </c>
      <c r="R3" s="35"/>
      <c r="S3" s="36" t="s">
        <v>165</v>
      </c>
      <c r="T3" s="36" t="s">
        <v>166</v>
      </c>
      <c r="U3" s="36" t="s">
        <v>167</v>
      </c>
      <c r="V3" s="36" t="s">
        <v>168</v>
      </c>
      <c r="W3" s="36" t="s">
        <v>169</v>
      </c>
      <c r="X3" s="36" t="s">
        <v>170</v>
      </c>
      <c r="Y3" s="36" t="s">
        <v>171</v>
      </c>
      <c r="Z3" s="36" t="s">
        <v>172</v>
      </c>
      <c r="AA3" s="36" t="s">
        <v>173</v>
      </c>
      <c r="AB3" s="37" t="s">
        <v>174</v>
      </c>
      <c r="AC3" s="37" t="s">
        <v>175</v>
      </c>
      <c r="AD3" s="36" t="s">
        <v>176</v>
      </c>
      <c r="AE3" s="36" t="s">
        <v>177</v>
      </c>
      <c r="AF3" s="36" t="s">
        <v>178</v>
      </c>
      <c r="AG3" s="36" t="s">
        <v>179</v>
      </c>
      <c r="AH3" s="36" t="s">
        <v>180</v>
      </c>
      <c r="AI3" s="34" t="s">
        <v>181</v>
      </c>
      <c r="AJ3" s="35"/>
      <c r="AK3" s="36" t="s">
        <v>182</v>
      </c>
      <c r="AL3" s="36" t="s">
        <v>183</v>
      </c>
      <c r="AM3" s="36" t="s">
        <v>184</v>
      </c>
      <c r="AN3" s="37" t="s">
        <v>185</v>
      </c>
      <c r="AO3" s="37" t="s">
        <v>186</v>
      </c>
      <c r="AP3" s="36" t="s">
        <v>187</v>
      </c>
      <c r="AQ3" s="36" t="s">
        <v>188</v>
      </c>
      <c r="AR3" s="36" t="s">
        <v>189</v>
      </c>
      <c r="AS3" s="37" t="s">
        <v>190</v>
      </c>
      <c r="AT3" s="31" t="s">
        <v>191</v>
      </c>
      <c r="AU3" s="33"/>
      <c r="AV3" s="36" t="s">
        <v>192</v>
      </c>
      <c r="AW3" s="36" t="s">
        <v>193</v>
      </c>
      <c r="AX3" s="36" t="s">
        <v>194</v>
      </c>
      <c r="AY3" s="34" t="s">
        <v>195</v>
      </c>
      <c r="AZ3" s="35"/>
      <c r="BA3" s="36" t="s">
        <v>196</v>
      </c>
      <c r="BB3" s="36" t="s">
        <v>197</v>
      </c>
      <c r="BC3" s="36" t="s">
        <v>198</v>
      </c>
      <c r="BD3" s="36" t="s">
        <v>199</v>
      </c>
      <c r="BE3" s="36" t="s">
        <v>200</v>
      </c>
      <c r="BF3" s="36" t="s">
        <v>201</v>
      </c>
      <c r="BG3" s="36" t="s">
        <v>202</v>
      </c>
      <c r="BH3" s="36" t="s">
        <v>203</v>
      </c>
      <c r="BI3" s="36" t="s">
        <v>204</v>
      </c>
      <c r="BJ3" s="36" t="s">
        <v>205</v>
      </c>
      <c r="BK3" s="36" t="s">
        <v>206</v>
      </c>
      <c r="BL3" s="36" t="s">
        <v>207</v>
      </c>
      <c r="BM3" s="36" t="s">
        <v>208</v>
      </c>
      <c r="BN3" s="37" t="s">
        <v>209</v>
      </c>
      <c r="BO3" s="37" t="s">
        <v>210</v>
      </c>
      <c r="BP3" s="36" t="s">
        <v>211</v>
      </c>
      <c r="BQ3" s="37" t="s">
        <v>212</v>
      </c>
      <c r="BR3" s="31" t="s">
        <v>213</v>
      </c>
      <c r="BS3" s="33"/>
      <c r="BT3" s="36" t="s">
        <v>214</v>
      </c>
      <c r="BU3" s="34" t="s">
        <v>215</v>
      </c>
      <c r="BV3" s="35"/>
      <c r="BW3" s="36" t="s">
        <v>216</v>
      </c>
      <c r="BX3" s="36" t="s">
        <v>217</v>
      </c>
      <c r="BY3" s="36" t="s">
        <v>218</v>
      </c>
      <c r="BZ3" s="36" t="s">
        <v>219</v>
      </c>
      <c r="CA3" s="36" t="s">
        <v>220</v>
      </c>
      <c r="CB3" s="36" t="s">
        <v>221</v>
      </c>
      <c r="CC3" s="36" t="s">
        <v>222</v>
      </c>
      <c r="CD3" s="36" t="s">
        <v>223</v>
      </c>
      <c r="CE3" s="36" t="s">
        <v>224</v>
      </c>
      <c r="CF3" s="36" t="s">
        <v>225</v>
      </c>
      <c r="CG3" s="37" t="s">
        <v>226</v>
      </c>
      <c r="CH3" s="37" t="s">
        <v>227</v>
      </c>
      <c r="CI3" s="31" t="s">
        <v>228</v>
      </c>
      <c r="CJ3" s="32"/>
      <c r="CK3" s="32"/>
      <c r="CL3" s="33"/>
      <c r="CM3" s="38" t="s">
        <v>229</v>
      </c>
      <c r="CN3" s="36" t="s">
        <v>230</v>
      </c>
      <c r="CO3" s="36" t="s">
        <v>231</v>
      </c>
      <c r="CP3" s="36" t="s">
        <v>232</v>
      </c>
      <c r="CQ3" s="34" t="s">
        <v>233</v>
      </c>
      <c r="CR3" s="39"/>
      <c r="CS3" s="39"/>
      <c r="CT3" s="35"/>
      <c r="CU3" s="31" t="s">
        <v>234</v>
      </c>
      <c r="CV3" s="33"/>
      <c r="CW3" s="37" t="s">
        <v>235</v>
      </c>
      <c r="CX3" s="37" t="s">
        <v>236</v>
      </c>
      <c r="CY3" s="37" t="s">
        <v>237</v>
      </c>
      <c r="CZ3" s="37" t="s">
        <v>238</v>
      </c>
      <c r="DA3" s="37" t="s">
        <v>239</v>
      </c>
      <c r="DB3" s="36" t="s">
        <v>240</v>
      </c>
      <c r="DC3" s="36" t="s">
        <v>241</v>
      </c>
      <c r="DD3" s="36" t="s">
        <v>242</v>
      </c>
      <c r="DE3" s="36" t="s">
        <v>243</v>
      </c>
      <c r="DF3" s="36" t="s">
        <v>244</v>
      </c>
      <c r="DG3" s="36" t="s">
        <v>245</v>
      </c>
      <c r="DH3" s="36" t="s">
        <v>246</v>
      </c>
      <c r="DI3" s="36" t="s">
        <v>247</v>
      </c>
      <c r="DJ3" s="36" t="s">
        <v>248</v>
      </c>
      <c r="DK3" s="36" t="s">
        <v>249</v>
      </c>
      <c r="DL3" s="36" t="s">
        <v>250</v>
      </c>
      <c r="DM3" s="36" t="s">
        <v>251</v>
      </c>
      <c r="DN3" s="36" t="s">
        <v>252</v>
      </c>
      <c r="DO3" s="34" t="s">
        <v>253</v>
      </c>
      <c r="DP3" s="39"/>
      <c r="DQ3" s="39"/>
      <c r="DR3" s="35"/>
      <c r="DS3" s="36" t="s">
        <v>254</v>
      </c>
      <c r="DT3" s="36" t="s">
        <v>255</v>
      </c>
      <c r="DU3" s="36" t="s">
        <v>256</v>
      </c>
      <c r="DV3" s="34" t="s">
        <v>257</v>
      </c>
      <c r="DW3" s="39"/>
      <c r="DX3" s="39"/>
      <c r="DY3" s="39"/>
      <c r="DZ3" s="35"/>
      <c r="EA3" s="36" t="s">
        <v>258</v>
      </c>
      <c r="EB3" s="36" t="s">
        <v>259</v>
      </c>
      <c r="EC3" s="36" t="s">
        <v>260</v>
      </c>
      <c r="ED3" s="36" t="s">
        <v>261</v>
      </c>
      <c r="EE3" s="36" t="s">
        <v>262</v>
      </c>
      <c r="EF3" s="36" t="s">
        <v>263</v>
      </c>
      <c r="EG3" s="31" t="s">
        <v>264</v>
      </c>
      <c r="EH3" s="32"/>
      <c r="EI3" s="32"/>
      <c r="EJ3" s="33"/>
      <c r="EK3" s="38" t="s">
        <v>265</v>
      </c>
      <c r="EL3" s="38" t="s">
        <v>266</v>
      </c>
      <c r="EM3" s="38" t="s">
        <v>267</v>
      </c>
      <c r="EN3" s="38" t="s">
        <v>268</v>
      </c>
      <c r="EO3" s="38" t="s">
        <v>269</v>
      </c>
      <c r="EP3" s="36"/>
      <c r="EQ3" s="36"/>
      <c r="ER3" s="36"/>
      <c r="ES3" s="37"/>
      <c r="ET3" s="37"/>
      <c r="EU3" s="36"/>
      <c r="EV3" s="38"/>
      <c r="EW3" s="38"/>
      <c r="EX3" s="38"/>
      <c r="EY3" s="38"/>
      <c r="EZ3" s="38"/>
      <c r="FA3" s="38"/>
      <c r="FB3" s="38"/>
      <c r="FC3" s="38"/>
      <c r="FD3" s="38"/>
    </row>
    <row r="4" spans="1:201" x14ac:dyDescent="0.25">
      <c r="A4" s="41" t="s">
        <v>279</v>
      </c>
      <c r="B4" s="38"/>
      <c r="C4" s="38"/>
      <c r="D4" s="38"/>
      <c r="E4" s="38"/>
      <c r="F4" s="38"/>
      <c r="G4" s="38"/>
      <c r="H4" s="38"/>
      <c r="I4" s="38">
        <v>0.10714285714285714</v>
      </c>
      <c r="J4" s="38">
        <f>1-I4</f>
        <v>0.8928571428571429</v>
      </c>
      <c r="K4" s="38"/>
      <c r="L4" s="38"/>
      <c r="M4" s="37">
        <v>3.8</v>
      </c>
      <c r="N4" s="38"/>
      <c r="O4" s="38"/>
      <c r="P4" s="37">
        <v>4.2982459999999998</v>
      </c>
      <c r="Q4" s="38"/>
      <c r="R4" s="38"/>
      <c r="S4" s="37">
        <v>4.625</v>
      </c>
      <c r="T4" s="37">
        <v>3.9322029999999999</v>
      </c>
      <c r="U4" s="37">
        <v>3.7457630000000002</v>
      </c>
      <c r="V4" s="37">
        <v>3.4745759999999999</v>
      </c>
      <c r="W4" s="36">
        <v>4.0169490000000003</v>
      </c>
      <c r="X4" s="37">
        <v>3.7272729999999998</v>
      </c>
      <c r="Y4" s="37">
        <v>4.5833329999999997</v>
      </c>
      <c r="Z4" s="36">
        <v>4.25</v>
      </c>
      <c r="AA4" s="36">
        <v>3.88</v>
      </c>
      <c r="AB4" s="36">
        <v>3.773333</v>
      </c>
      <c r="AC4" s="36">
        <v>3.0266670000000002</v>
      </c>
      <c r="AD4" s="36">
        <v>3.48</v>
      </c>
      <c r="AE4" s="36">
        <v>3.875</v>
      </c>
      <c r="AF4" s="36">
        <v>3.90625</v>
      </c>
      <c r="AG4" s="36">
        <v>3.8125</v>
      </c>
      <c r="AH4" s="36">
        <v>4.03125</v>
      </c>
      <c r="AI4" s="38"/>
      <c r="AJ4" s="38"/>
      <c r="AK4" s="36">
        <v>4.1621620000000004</v>
      </c>
      <c r="AL4" s="36">
        <v>4.2162160000000002</v>
      </c>
      <c r="AM4" s="36">
        <v>4.864865</v>
      </c>
      <c r="AN4" s="36">
        <v>3.5</v>
      </c>
      <c r="AO4" s="37">
        <v>3.8333330000000001</v>
      </c>
      <c r="AP4" s="37">
        <v>4.2727269999999997</v>
      </c>
      <c r="AQ4" s="36">
        <v>4.0999999999999996</v>
      </c>
      <c r="AR4" s="36">
        <v>3.4166669999999999</v>
      </c>
      <c r="AS4" s="36">
        <v>3.9285709999999998</v>
      </c>
      <c r="AT4" s="38"/>
      <c r="AU4" s="38"/>
      <c r="AV4" s="37">
        <v>3.769231</v>
      </c>
      <c r="AW4" s="37">
        <v>3.769231</v>
      </c>
      <c r="AX4" s="36">
        <v>3.961538</v>
      </c>
      <c r="AY4" s="36"/>
      <c r="AZ4" s="36"/>
      <c r="BA4" s="36">
        <v>4.2857139999999996</v>
      </c>
      <c r="BB4" s="36">
        <v>4.1428570000000002</v>
      </c>
      <c r="BC4" s="36">
        <v>4.2857139999999996</v>
      </c>
      <c r="BD4" s="37">
        <v>3.8738739999999998</v>
      </c>
      <c r="BE4" s="37">
        <v>4.2935780000000001</v>
      </c>
      <c r="BF4" s="36">
        <v>3.7589290000000002</v>
      </c>
      <c r="BG4" s="36">
        <v>3.6320749999999999</v>
      </c>
      <c r="BH4" s="36">
        <v>3.881818</v>
      </c>
      <c r="BI4" s="37">
        <v>4.1100000000000003</v>
      </c>
      <c r="BJ4" s="37">
        <v>4.628571</v>
      </c>
      <c r="BK4" s="36">
        <v>4.378641</v>
      </c>
      <c r="BL4" s="36">
        <v>3.5846149999999999</v>
      </c>
      <c r="BM4" s="37">
        <v>3.7916669999999999</v>
      </c>
      <c r="BN4" s="37">
        <v>3.386139</v>
      </c>
      <c r="BO4" s="36">
        <v>4.5979380000000001</v>
      </c>
      <c r="BP4" s="36">
        <v>3.7037040000000001</v>
      </c>
      <c r="BQ4" s="36">
        <v>3.6696430000000002</v>
      </c>
      <c r="BR4" s="36"/>
      <c r="BS4" s="36"/>
      <c r="BT4" s="36">
        <v>4.2121209999999998</v>
      </c>
      <c r="BU4" s="36"/>
      <c r="BV4" s="36"/>
      <c r="BW4" s="37">
        <v>3.6296300000000001</v>
      </c>
      <c r="BX4" s="37">
        <v>4.3157889999999997</v>
      </c>
      <c r="BY4" s="37">
        <v>4.4210529999999997</v>
      </c>
      <c r="BZ4" s="37">
        <v>4.4727269999999999</v>
      </c>
      <c r="CA4" s="37">
        <v>4.6666670000000003</v>
      </c>
      <c r="CB4" s="37">
        <v>4.6422020000000002</v>
      </c>
      <c r="CC4" s="36">
        <v>4.0217390000000002</v>
      </c>
      <c r="CD4" s="36">
        <v>4.1428570000000002</v>
      </c>
      <c r="CE4" s="36">
        <v>4.0733940000000004</v>
      </c>
      <c r="CF4" s="36">
        <v>4.8558560000000002</v>
      </c>
      <c r="CG4" s="36">
        <v>4.6818179999999998</v>
      </c>
      <c r="CH4" s="36">
        <v>4.5662649999999996</v>
      </c>
      <c r="CI4" s="38">
        <v>7.1428571428571425E-2</v>
      </c>
      <c r="CJ4" s="38">
        <v>0.7410714285714286</v>
      </c>
      <c r="CK4" s="38">
        <v>0.15178571428571427</v>
      </c>
      <c r="CL4" s="38">
        <v>3.5714285714285712E-2</v>
      </c>
      <c r="CM4" s="36">
        <v>4.5392159999999997</v>
      </c>
      <c r="CN4" s="36">
        <v>4.3823530000000002</v>
      </c>
      <c r="CO4" s="36">
        <v>4.0490199999999996</v>
      </c>
      <c r="CP4" s="36">
        <v>4.1274509999999998</v>
      </c>
      <c r="CQ4" s="38">
        <v>9.8214285714285712E-2</v>
      </c>
      <c r="CR4" s="38">
        <v>8.0357142857142863E-2</v>
      </c>
      <c r="CS4" s="38">
        <v>0.5714285714285714</v>
      </c>
      <c r="CT4" s="38">
        <v>0.25</v>
      </c>
      <c r="CU4" s="38"/>
      <c r="CV4" s="38"/>
      <c r="CW4" s="36">
        <v>4.91</v>
      </c>
      <c r="CX4" s="36">
        <v>4.84</v>
      </c>
      <c r="CY4" s="36">
        <v>4.5535709999999998</v>
      </c>
      <c r="CZ4" s="36">
        <v>3.8888889999999998</v>
      </c>
      <c r="DA4" s="36">
        <v>3.4205610000000002</v>
      </c>
      <c r="DB4" s="36">
        <v>3.6697250000000001</v>
      </c>
      <c r="DC4" s="36">
        <v>4.0576920000000003</v>
      </c>
      <c r="DD4" s="36">
        <v>4.1559629999999999</v>
      </c>
      <c r="DE4" s="36">
        <v>3.7678569999999998</v>
      </c>
      <c r="DF4" s="36">
        <v>3.8409089999999999</v>
      </c>
      <c r="DG4" s="37">
        <v>3.8470589999999998</v>
      </c>
      <c r="DH4" s="37">
        <v>3.9009010000000002</v>
      </c>
      <c r="DI4" s="37">
        <v>4.50495</v>
      </c>
      <c r="DJ4" s="37">
        <v>4.4800000000000004</v>
      </c>
      <c r="DK4" s="36">
        <v>4.4375</v>
      </c>
      <c r="DL4" s="36">
        <v>3.8095240000000001</v>
      </c>
      <c r="DM4" s="36">
        <v>4.1333330000000004</v>
      </c>
      <c r="DN4" s="37">
        <v>3.8660709999999998</v>
      </c>
      <c r="DO4" s="38">
        <v>0.49107142857142855</v>
      </c>
      <c r="DP4" s="38">
        <v>0.20535714285714285</v>
      </c>
      <c r="DQ4" s="38">
        <v>9.8214285714285712E-2</v>
      </c>
      <c r="DR4" s="38">
        <v>0.20535714285714285</v>
      </c>
      <c r="DS4" s="37">
        <v>5.3978489999999999</v>
      </c>
      <c r="DT4" s="36">
        <v>5.0930229999999996</v>
      </c>
      <c r="DU4" s="36">
        <v>3.3378380000000001</v>
      </c>
      <c r="DV4" s="38"/>
      <c r="DW4" s="38"/>
      <c r="DX4" s="38"/>
      <c r="DY4" s="38"/>
      <c r="DZ4" s="38"/>
      <c r="ED4" s="36"/>
      <c r="EE4" s="36"/>
      <c r="EF4" s="36">
        <v>3.9285709999999998</v>
      </c>
      <c r="EG4" s="38">
        <v>8.0357142857142863E-2</v>
      </c>
      <c r="EH4" s="38">
        <v>0.5089285714285714</v>
      </c>
      <c r="EI4" s="38">
        <v>0.25892857142857145</v>
      </c>
      <c r="EJ4" s="38">
        <v>0.15178571428571427</v>
      </c>
      <c r="EK4" s="38">
        <v>0.4017857142857143</v>
      </c>
      <c r="EL4" s="38">
        <v>9.8214285714285712E-2</v>
      </c>
      <c r="EM4" s="38">
        <v>0.15178571428571427</v>
      </c>
      <c r="EN4" s="38">
        <v>0.21428571428571427</v>
      </c>
      <c r="EO4" s="38">
        <v>0.13392857142857142</v>
      </c>
      <c r="EP4" s="37"/>
      <c r="EQ4" s="37"/>
      <c r="ER4" s="37"/>
      <c r="ES4" s="37"/>
      <c r="ET4" s="37"/>
      <c r="EU4" s="37"/>
      <c r="EV4" s="37"/>
      <c r="EW4" s="37"/>
      <c r="EX4" s="38"/>
      <c r="EY4" s="38"/>
      <c r="EZ4" s="37"/>
      <c r="FA4" s="36"/>
      <c r="FB4" s="38"/>
      <c r="FC4" s="38"/>
      <c r="FD4" s="36"/>
      <c r="FE4" s="38"/>
      <c r="FF4" s="38"/>
      <c r="FG4" s="36"/>
      <c r="FH4" s="37"/>
      <c r="FI4" s="37"/>
      <c r="FJ4" s="37"/>
      <c r="FK4" s="37"/>
      <c r="FL4" s="36"/>
      <c r="FM4" s="36"/>
      <c r="FN4" s="38"/>
      <c r="FO4" s="38"/>
      <c r="FP4" s="38"/>
      <c r="FQ4" s="38"/>
      <c r="FR4" s="38"/>
      <c r="FS4" s="38"/>
      <c r="FT4" s="38"/>
      <c r="FU4" s="38"/>
      <c r="FV4" s="38"/>
      <c r="FW4" s="36"/>
      <c r="FX4" s="36"/>
      <c r="FY4" s="38"/>
      <c r="FZ4" s="38"/>
      <c r="GA4" s="36"/>
      <c r="GB4" s="38"/>
      <c r="GC4" s="38"/>
      <c r="GD4" s="36"/>
      <c r="GE4" s="36"/>
      <c r="GF4" s="36"/>
      <c r="GG4" s="36"/>
      <c r="GH4" s="37"/>
      <c r="GI4" s="37"/>
      <c r="GJ4" s="36"/>
      <c r="GK4" s="38"/>
      <c r="GL4" s="38"/>
      <c r="GM4" s="38"/>
      <c r="GN4" s="38"/>
      <c r="GO4" s="38"/>
      <c r="GP4" s="38"/>
      <c r="GQ4" s="38"/>
      <c r="GR4" s="38"/>
      <c r="GS4" s="38"/>
    </row>
    <row r="5" spans="1:201" x14ac:dyDescent="0.25">
      <c r="A5" s="41" t="s">
        <v>16</v>
      </c>
      <c r="B5" s="31">
        <v>0.10492505353319058</v>
      </c>
      <c r="C5" s="33"/>
      <c r="D5" s="31">
        <v>0.89507494646680941</v>
      </c>
      <c r="E5" s="32"/>
      <c r="F5" s="33"/>
      <c r="G5" s="38"/>
      <c r="H5" s="38"/>
      <c r="I5" s="38">
        <v>0.15417558886509636</v>
      </c>
      <c r="J5" s="38">
        <f t="shared" ref="J5:J29" si="0">1-I5</f>
        <v>0.84582441113490359</v>
      </c>
      <c r="K5" s="38"/>
      <c r="L5" s="38"/>
      <c r="M5" s="37" t="s">
        <v>270</v>
      </c>
      <c r="N5" s="38"/>
      <c r="O5" s="38"/>
      <c r="P5" s="37">
        <v>3.4562210000000002</v>
      </c>
      <c r="Q5" s="38"/>
      <c r="R5" s="38"/>
      <c r="S5" s="37">
        <v>4.0941830000000001</v>
      </c>
      <c r="T5" s="37" t="s">
        <v>270</v>
      </c>
      <c r="U5" s="37" t="s">
        <v>270</v>
      </c>
      <c r="V5" s="37" t="s">
        <v>270</v>
      </c>
      <c r="W5" s="36" t="s">
        <v>270</v>
      </c>
      <c r="X5" s="37" t="s">
        <v>270</v>
      </c>
      <c r="Y5" s="37" t="s">
        <v>270</v>
      </c>
      <c r="Z5" s="36" t="s">
        <v>270</v>
      </c>
      <c r="AA5" s="36" t="s">
        <v>270</v>
      </c>
      <c r="AB5" s="36">
        <v>3.6049380000000002</v>
      </c>
      <c r="AC5" s="36">
        <v>3.5336660000000002</v>
      </c>
      <c r="AD5" s="36">
        <v>3.3049650000000002</v>
      </c>
      <c r="AE5" s="36" t="s">
        <v>270</v>
      </c>
      <c r="AF5" s="36">
        <v>3.6049380000000002</v>
      </c>
      <c r="AG5" s="36">
        <v>3.5336660000000002</v>
      </c>
      <c r="AH5" s="36">
        <v>3.3049650000000002</v>
      </c>
      <c r="AI5" s="38"/>
      <c r="AJ5" s="38"/>
      <c r="AK5" s="36" t="s">
        <v>270</v>
      </c>
      <c r="AL5" s="36" t="s">
        <v>270</v>
      </c>
      <c r="AM5" s="36" t="s">
        <v>270</v>
      </c>
      <c r="AN5" s="36" t="s">
        <v>270</v>
      </c>
      <c r="AO5" s="37" t="s">
        <v>270</v>
      </c>
      <c r="AP5" s="37" t="s">
        <v>270</v>
      </c>
      <c r="AQ5" s="36" t="s">
        <v>270</v>
      </c>
      <c r="AR5" s="36" t="s">
        <v>270</v>
      </c>
      <c r="AS5" s="36">
        <v>3.5968469999999999</v>
      </c>
      <c r="AT5" s="38"/>
      <c r="AU5" s="38"/>
      <c r="AV5" s="37" t="s">
        <v>270</v>
      </c>
      <c r="AW5" s="37">
        <v>3.9635760000000002</v>
      </c>
      <c r="AX5" s="36" t="s">
        <v>270</v>
      </c>
      <c r="AY5" s="38"/>
      <c r="AZ5" s="38"/>
      <c r="BA5" s="36" t="s">
        <v>270</v>
      </c>
      <c r="BB5" s="36">
        <v>3.8306260000000001</v>
      </c>
      <c r="BC5" s="36" t="s">
        <v>270</v>
      </c>
      <c r="BD5" s="37">
        <v>3.1943839999999999</v>
      </c>
      <c r="BE5" s="37">
        <v>3.3507630000000002</v>
      </c>
      <c r="BF5" s="36">
        <v>3.0388769999999998</v>
      </c>
      <c r="BG5" s="36">
        <v>3.0219779999999998</v>
      </c>
      <c r="BH5" s="36">
        <v>3.3405640000000001</v>
      </c>
      <c r="BI5" s="37" t="s">
        <v>270</v>
      </c>
      <c r="BJ5" s="37" t="s">
        <v>270</v>
      </c>
      <c r="BK5" s="36">
        <v>3.6657459999999999</v>
      </c>
      <c r="BL5" s="36">
        <v>3.5964909999999999</v>
      </c>
      <c r="BM5" s="37">
        <v>4.0224219999999997</v>
      </c>
      <c r="BN5" s="37">
        <v>3.664336</v>
      </c>
      <c r="BO5" s="36" t="s">
        <v>270</v>
      </c>
      <c r="BP5" s="36">
        <v>3.4034230000000001</v>
      </c>
      <c r="BQ5" s="36">
        <v>3.5258620000000001</v>
      </c>
      <c r="BR5" s="38"/>
      <c r="BS5" s="38"/>
      <c r="BT5" s="36" t="s">
        <v>270</v>
      </c>
      <c r="BU5" s="38"/>
      <c r="BV5" s="38"/>
      <c r="BW5" s="37" t="s">
        <v>270</v>
      </c>
      <c r="BX5" s="37">
        <v>3.7735850000000002</v>
      </c>
      <c r="BY5" s="37" t="s">
        <v>270</v>
      </c>
      <c r="BZ5" s="37" t="s">
        <v>270</v>
      </c>
      <c r="CA5" s="37" t="s">
        <v>270</v>
      </c>
      <c r="CB5" s="37" t="s">
        <v>270</v>
      </c>
      <c r="CC5" s="36">
        <v>3.8744079999999999</v>
      </c>
      <c r="CD5" s="36">
        <v>3.8042959999999999</v>
      </c>
      <c r="CE5" s="36">
        <v>4.1655329999999999</v>
      </c>
      <c r="CF5" s="36">
        <v>4.8232759999999999</v>
      </c>
      <c r="CG5" s="36" t="s">
        <v>270</v>
      </c>
      <c r="CH5" s="36">
        <v>4.6950349999999998</v>
      </c>
      <c r="CI5" s="38"/>
      <c r="CJ5" s="38"/>
      <c r="CK5" s="38"/>
      <c r="CL5" s="38"/>
      <c r="CM5" s="36">
        <v>4.5111610000000004</v>
      </c>
      <c r="CN5" s="36">
        <v>4.28125</v>
      </c>
      <c r="CO5" s="36">
        <v>3.8693689999999998</v>
      </c>
      <c r="CP5" s="36">
        <v>4.2892380000000001</v>
      </c>
      <c r="CQ5" s="38"/>
      <c r="CR5" s="38"/>
      <c r="CS5" s="38"/>
      <c r="CT5" s="38"/>
      <c r="CU5" s="38"/>
      <c r="CV5" s="38"/>
      <c r="CW5" s="36">
        <v>4.5950230000000003</v>
      </c>
      <c r="CX5" s="36">
        <v>4.6583709999999998</v>
      </c>
      <c r="CY5" s="36">
        <v>4.3741940000000001</v>
      </c>
      <c r="CZ5" s="36">
        <v>3.7829980000000001</v>
      </c>
      <c r="DA5" s="36">
        <v>3.315909</v>
      </c>
      <c r="DB5" s="36">
        <v>3.4527030000000001</v>
      </c>
      <c r="DC5" s="36" t="s">
        <v>270</v>
      </c>
      <c r="DD5" s="36" t="s">
        <v>270</v>
      </c>
      <c r="DE5" s="36">
        <v>3.5612900000000001</v>
      </c>
      <c r="DF5" s="36" t="s">
        <v>270</v>
      </c>
      <c r="DG5" s="37" t="s">
        <v>270</v>
      </c>
      <c r="DH5" s="37">
        <v>3.5433789999999998</v>
      </c>
      <c r="DI5" s="37" t="s">
        <v>270</v>
      </c>
      <c r="DJ5" s="37" t="s">
        <v>270</v>
      </c>
      <c r="DK5" s="36">
        <v>4.0551950000000003</v>
      </c>
      <c r="DL5" s="36">
        <v>4.0551950000000003</v>
      </c>
      <c r="DM5" s="36">
        <v>4.0551950000000003</v>
      </c>
      <c r="DN5" s="37">
        <v>3.6924730000000001</v>
      </c>
      <c r="DO5" s="38"/>
      <c r="DP5" s="38"/>
      <c r="DQ5" s="38"/>
      <c r="DR5" s="38"/>
      <c r="DS5" s="37"/>
      <c r="DV5" s="38"/>
      <c r="DW5" s="38"/>
      <c r="DX5" s="38"/>
      <c r="DY5" s="38"/>
      <c r="DZ5" s="38"/>
      <c r="ED5" s="36"/>
      <c r="EE5" s="36"/>
      <c r="EF5" s="36">
        <v>3.6295500000000001</v>
      </c>
      <c r="EG5" s="38">
        <v>0.10492505353319058</v>
      </c>
      <c r="EH5" s="38">
        <v>0.49036402569593146</v>
      </c>
      <c r="EI5" s="38">
        <v>0.19914346895074947</v>
      </c>
      <c r="EJ5" s="38">
        <v>0.20556745182012848</v>
      </c>
      <c r="EK5" s="38"/>
      <c r="EL5" s="38"/>
      <c r="EM5" s="38"/>
      <c r="EN5" s="38"/>
      <c r="EO5" s="38"/>
      <c r="EP5" s="37"/>
      <c r="EQ5" s="37"/>
      <c r="ER5" s="37"/>
      <c r="ES5" s="37"/>
      <c r="ET5" s="37"/>
      <c r="EU5" s="37"/>
      <c r="EV5" s="37"/>
      <c r="EW5" s="37"/>
      <c r="EX5" s="38"/>
      <c r="EY5" s="38"/>
      <c r="EZ5" s="37"/>
      <c r="FA5" s="36"/>
      <c r="FB5" s="38"/>
      <c r="FC5" s="38"/>
      <c r="FD5" s="36"/>
      <c r="FE5" s="38"/>
      <c r="FF5" s="38"/>
      <c r="FG5" s="36"/>
      <c r="FH5" s="37"/>
      <c r="FI5" s="37"/>
      <c r="FJ5" s="37"/>
      <c r="FK5" s="37"/>
      <c r="FL5" s="36"/>
      <c r="FM5" s="36"/>
      <c r="FN5" s="38"/>
      <c r="FO5" s="38"/>
      <c r="FP5" s="38"/>
      <c r="FQ5" s="38"/>
      <c r="FR5" s="38"/>
      <c r="FS5" s="38"/>
      <c r="FT5" s="38"/>
      <c r="FU5" s="38"/>
      <c r="FV5" s="38"/>
      <c r="FW5" s="36"/>
      <c r="FX5" s="36"/>
      <c r="FY5" s="38"/>
      <c r="FZ5" s="38"/>
      <c r="GA5" s="36"/>
      <c r="GB5" s="38"/>
      <c r="GC5" s="38"/>
      <c r="GD5" s="36"/>
      <c r="GE5" s="36"/>
      <c r="GF5" s="36"/>
      <c r="GG5" s="36"/>
      <c r="GH5" s="37"/>
      <c r="GI5" s="37"/>
      <c r="GJ5" s="36"/>
      <c r="GK5" s="38"/>
      <c r="GL5" s="38"/>
      <c r="GM5" s="38"/>
      <c r="GN5" s="38"/>
      <c r="GO5" s="38"/>
      <c r="GP5" s="38"/>
      <c r="GQ5" s="38"/>
      <c r="GR5" s="38"/>
      <c r="GS5" s="38"/>
    </row>
    <row r="6" spans="1:201" x14ac:dyDescent="0.25">
      <c r="A6" s="41" t="s">
        <v>15</v>
      </c>
      <c r="B6" s="38">
        <v>1.0638297872340425E-2</v>
      </c>
      <c r="C6" s="38">
        <v>3.1914893617021274E-2</v>
      </c>
      <c r="D6" s="38">
        <v>0.27659574468085107</v>
      </c>
      <c r="E6" s="38">
        <v>0.51063829787234039</v>
      </c>
      <c r="F6" s="38">
        <v>0.1702127659574468</v>
      </c>
      <c r="G6" s="38">
        <v>0.71276595744680848</v>
      </c>
      <c r="H6" s="38">
        <f>1-G6</f>
        <v>0.28723404255319152</v>
      </c>
      <c r="I6" s="38">
        <v>0.22340425531914893</v>
      </c>
      <c r="J6" s="38">
        <f t="shared" si="0"/>
        <v>0.77659574468085113</v>
      </c>
      <c r="K6" s="38">
        <v>0.72727272727272729</v>
      </c>
      <c r="L6" s="38">
        <f>1-K6</f>
        <v>0.27272727272727271</v>
      </c>
      <c r="M6" s="37">
        <v>3.3636360000000001</v>
      </c>
      <c r="N6" s="38">
        <v>0.9285714285714286</v>
      </c>
      <c r="O6" s="38">
        <f>1-N6</f>
        <v>7.1428571428571397E-2</v>
      </c>
      <c r="P6" s="37">
        <v>3.535714</v>
      </c>
      <c r="Q6" s="38">
        <v>0.96153846153846156</v>
      </c>
      <c r="R6" s="38">
        <f>1-Q6</f>
        <v>3.8461538461538436E-2</v>
      </c>
      <c r="S6" s="37">
        <v>4.2692310000000004</v>
      </c>
      <c r="T6" s="37">
        <v>3.2105260000000002</v>
      </c>
      <c r="U6" s="37">
        <v>3.2631579999999998</v>
      </c>
      <c r="V6" s="37">
        <v>2.8947370000000001</v>
      </c>
      <c r="W6" s="36">
        <v>2.8421050000000001</v>
      </c>
      <c r="X6" s="37">
        <v>3.3888889999999998</v>
      </c>
      <c r="Y6" s="37">
        <v>3.8888889999999998</v>
      </c>
      <c r="Z6" s="36">
        <v>3.3529409999999999</v>
      </c>
      <c r="AA6" s="36">
        <v>3.981481</v>
      </c>
      <c r="AB6" s="36">
        <v>3.6111110000000002</v>
      </c>
      <c r="AC6" s="36">
        <v>3.3333330000000001</v>
      </c>
      <c r="AD6" s="36">
        <v>3.3703699999999999</v>
      </c>
      <c r="AE6" s="36">
        <v>3</v>
      </c>
      <c r="AF6" s="36">
        <v>3.058824</v>
      </c>
      <c r="AG6" s="36">
        <v>2.7647059999999999</v>
      </c>
      <c r="AH6" s="36">
        <v>3</v>
      </c>
      <c r="AI6" s="38">
        <v>0.70588235294117652</v>
      </c>
      <c r="AJ6" s="38">
        <f>1-AI6</f>
        <v>0.29411764705882348</v>
      </c>
      <c r="AK6" s="36">
        <v>3.4117649999999999</v>
      </c>
      <c r="AL6" s="36">
        <v>3.5294120000000002</v>
      </c>
      <c r="AM6" s="36">
        <v>2.2941180000000001</v>
      </c>
      <c r="AN6" s="36">
        <v>2.714286</v>
      </c>
      <c r="AO6" s="37">
        <v>2.75</v>
      </c>
      <c r="AP6" s="37">
        <v>3.05</v>
      </c>
      <c r="AQ6" s="36">
        <v>2.9333330000000002</v>
      </c>
      <c r="AR6" s="36">
        <v>3.3809520000000002</v>
      </c>
      <c r="AS6" s="36">
        <v>3.746032</v>
      </c>
      <c r="AT6" s="38">
        <v>0.72</v>
      </c>
      <c r="AU6" s="38">
        <f>1-AT6</f>
        <v>0.28000000000000003</v>
      </c>
      <c r="AV6" s="37">
        <v>3.96</v>
      </c>
      <c r="AW6" s="37">
        <v>3.6</v>
      </c>
      <c r="AX6" s="36">
        <v>4.4800000000000004</v>
      </c>
      <c r="AY6" s="38">
        <v>0.7</v>
      </c>
      <c r="AZ6" s="38">
        <f>1-AY6</f>
        <v>0.30000000000000004</v>
      </c>
      <c r="BA6" s="36">
        <v>4.4749999999999996</v>
      </c>
      <c r="BB6" s="36">
        <v>3.8250000000000002</v>
      </c>
      <c r="BC6" s="36">
        <v>4.2</v>
      </c>
      <c r="BD6" s="37">
        <v>3.4565220000000001</v>
      </c>
      <c r="BE6" s="37">
        <v>3.9666670000000002</v>
      </c>
      <c r="BF6" s="36">
        <v>3.5217390000000002</v>
      </c>
      <c r="BG6" s="36">
        <v>3.6129030000000002</v>
      </c>
      <c r="BH6" s="36">
        <v>3.6896550000000001</v>
      </c>
      <c r="BI6" s="37">
        <v>3.6428569999999998</v>
      </c>
      <c r="BJ6" s="37">
        <v>4.232558</v>
      </c>
      <c r="BK6" s="36">
        <v>4.5714290000000002</v>
      </c>
      <c r="BL6" s="36">
        <v>3.603774</v>
      </c>
      <c r="BM6" s="37">
        <v>3.473684</v>
      </c>
      <c r="BN6" s="37">
        <v>3.373494</v>
      </c>
      <c r="BO6" s="36">
        <v>4.4375</v>
      </c>
      <c r="BP6" s="36">
        <v>3.5128210000000002</v>
      </c>
      <c r="BQ6" s="36">
        <v>3.553191</v>
      </c>
      <c r="BR6" s="38">
        <v>0.83333333333333337</v>
      </c>
      <c r="BS6" s="38">
        <f>1-BR6</f>
        <v>0.16666666666666663</v>
      </c>
      <c r="BT6" s="36">
        <v>3.2777780000000001</v>
      </c>
      <c r="BU6" s="38">
        <v>0.89473684210526316</v>
      </c>
      <c r="BV6" s="38">
        <f>1-BU6</f>
        <v>0.10526315789473684</v>
      </c>
      <c r="BW6" s="37">
        <v>3.526316</v>
      </c>
      <c r="BX6" s="37">
        <v>3.8260869999999998</v>
      </c>
      <c r="BY6" s="37">
        <v>3.8695650000000001</v>
      </c>
      <c r="BZ6" s="37">
        <v>3.72973</v>
      </c>
      <c r="CA6" s="37">
        <v>4.9354839999999998</v>
      </c>
      <c r="CB6" s="37">
        <v>4.9569890000000001</v>
      </c>
      <c r="CC6" s="36">
        <v>4.6593410000000004</v>
      </c>
      <c r="CD6" s="36">
        <v>4.6923079999999997</v>
      </c>
      <c r="CE6" s="36">
        <v>4.1910109999999996</v>
      </c>
      <c r="CF6" s="36">
        <v>5.0860219999999998</v>
      </c>
      <c r="CG6" s="36">
        <v>5.0439559999999997</v>
      </c>
      <c r="CH6" s="36">
        <v>4.9523809999999999</v>
      </c>
      <c r="CI6" s="38">
        <v>0.1702127659574468</v>
      </c>
      <c r="CJ6" s="38">
        <v>0.63829787234042556</v>
      </c>
      <c r="CK6" s="38">
        <v>0.14893617021276595</v>
      </c>
      <c r="CL6" s="38">
        <v>4.2553191489361701E-2</v>
      </c>
      <c r="CM6" s="36">
        <v>4.6399999999999997</v>
      </c>
      <c r="CN6" s="36">
        <v>4.4933329999999998</v>
      </c>
      <c r="CO6" s="36">
        <v>4.3733329999999997</v>
      </c>
      <c r="CP6" s="36">
        <v>4.4133329999999997</v>
      </c>
      <c r="CQ6" s="38">
        <v>8.5106382978723402E-2</v>
      </c>
      <c r="CR6" s="38">
        <v>0.15957446808510639</v>
      </c>
      <c r="CS6" s="38">
        <v>0.25531914893617019</v>
      </c>
      <c r="CT6" s="38">
        <v>0.5</v>
      </c>
      <c r="CU6" s="38">
        <v>0.41860465116279072</v>
      </c>
      <c r="CV6" s="38">
        <f>1-CU6</f>
        <v>0.58139534883720922</v>
      </c>
      <c r="CW6" s="36">
        <v>4.988372</v>
      </c>
      <c r="CX6" s="36">
        <v>4.8720929999999996</v>
      </c>
      <c r="CY6" s="36">
        <v>4.5425529999999998</v>
      </c>
      <c r="CZ6" s="36">
        <v>3.8804349999999999</v>
      </c>
      <c r="DA6" s="36">
        <v>3.7582420000000001</v>
      </c>
      <c r="DB6" s="36">
        <v>3.913043</v>
      </c>
      <c r="DC6" s="36">
        <v>4.0329670000000002</v>
      </c>
      <c r="DD6" s="36">
        <v>4.1648350000000001</v>
      </c>
      <c r="DE6" s="36">
        <v>3.8387099999999998</v>
      </c>
      <c r="DF6" s="36">
        <v>3.8571430000000002</v>
      </c>
      <c r="DG6" s="37">
        <v>3.9125000000000001</v>
      </c>
      <c r="DH6" s="37">
        <v>4.1012659999999999</v>
      </c>
      <c r="DI6" s="37">
        <v>4.0941179999999999</v>
      </c>
      <c r="DJ6" s="37">
        <v>4.0588240000000004</v>
      </c>
      <c r="DK6" s="36">
        <v>4.3548390000000001</v>
      </c>
      <c r="DL6" s="36">
        <v>4</v>
      </c>
      <c r="DM6" s="36">
        <v>3.9795919999999998</v>
      </c>
      <c r="DN6" s="37">
        <v>4.0106380000000001</v>
      </c>
      <c r="DO6" s="38">
        <v>0.57446808510638303</v>
      </c>
      <c r="DP6" s="38">
        <v>0.22340425531914893</v>
      </c>
      <c r="DQ6" s="38">
        <v>5.3191489361702128E-2</v>
      </c>
      <c r="DR6" s="38">
        <v>0.14893617021276595</v>
      </c>
      <c r="DS6" s="37">
        <v>4.9647059999999996</v>
      </c>
      <c r="DT6" s="36">
        <v>4.8170729999999997</v>
      </c>
      <c r="DU6" s="36">
        <v>4.1428570000000002</v>
      </c>
      <c r="DV6" s="38">
        <v>0.41489361702127658</v>
      </c>
      <c r="DW6" s="38">
        <v>0.18085106382978725</v>
      </c>
      <c r="DX6" s="38">
        <v>3.1914893617021274E-2</v>
      </c>
      <c r="DY6" s="38">
        <v>0.14893617021276595</v>
      </c>
      <c r="DZ6" s="38">
        <v>0.22340425531914893</v>
      </c>
      <c r="EA6" s="36">
        <v>4.6296299999999997</v>
      </c>
      <c r="EB6" s="36">
        <v>4.4807689999999996</v>
      </c>
      <c r="EC6" s="36">
        <v>3.6382979999999998</v>
      </c>
      <c r="ED6" s="36">
        <v>4.0851059999999997</v>
      </c>
      <c r="EE6" s="36">
        <v>4.0106380000000001</v>
      </c>
      <c r="EF6" s="36"/>
      <c r="EG6" s="38">
        <v>7.4468085106382975E-2</v>
      </c>
      <c r="EH6" s="38">
        <v>0.57446808510638303</v>
      </c>
      <c r="EI6" s="38">
        <v>0.30851063829787234</v>
      </c>
      <c r="EJ6" s="38">
        <v>4.2553191489361701E-2</v>
      </c>
      <c r="EK6" s="38">
        <v>0.34042553191489361</v>
      </c>
      <c r="EL6" s="38">
        <v>0.14893617021276595</v>
      </c>
      <c r="EM6" s="38">
        <v>0.15957446808510639</v>
      </c>
      <c r="EN6" s="38">
        <v>0.20212765957446807</v>
      </c>
      <c r="EO6" s="38">
        <v>0.14893617021276595</v>
      </c>
      <c r="EP6" s="37"/>
      <c r="EQ6" s="37"/>
      <c r="ER6" s="37"/>
      <c r="ES6" s="37"/>
      <c r="ET6" s="37"/>
      <c r="EU6" s="37"/>
      <c r="EV6" s="37"/>
      <c r="EW6" s="37"/>
      <c r="EX6" s="38"/>
      <c r="EY6" s="38"/>
      <c r="EZ6" s="37"/>
      <c r="FA6" s="36"/>
      <c r="FB6" s="38"/>
      <c r="FC6" s="38"/>
      <c r="FD6" s="36"/>
      <c r="FE6" s="38"/>
      <c r="FF6" s="38"/>
      <c r="FG6" s="36"/>
      <c r="FH6" s="37"/>
      <c r="FI6" s="37"/>
      <c r="FJ6" s="37"/>
      <c r="FK6" s="37"/>
      <c r="FL6" s="36"/>
      <c r="FM6" s="36"/>
      <c r="FN6" s="38"/>
      <c r="FO6" s="38"/>
      <c r="FP6" s="38"/>
      <c r="FQ6" s="38"/>
      <c r="FR6" s="38"/>
      <c r="FS6" s="38"/>
      <c r="FT6" s="38"/>
      <c r="FU6" s="38"/>
      <c r="FV6" s="38"/>
      <c r="FW6" s="36"/>
      <c r="FX6" s="36"/>
      <c r="FY6" s="38"/>
      <c r="FZ6" s="38"/>
      <c r="GA6" s="36"/>
      <c r="GB6" s="38"/>
      <c r="GC6" s="38"/>
      <c r="GD6" s="36"/>
      <c r="GE6" s="36"/>
      <c r="GF6" s="36"/>
      <c r="GG6" s="36"/>
      <c r="GH6" s="37"/>
      <c r="GI6" s="37"/>
      <c r="GJ6" s="36"/>
      <c r="GK6" s="38"/>
      <c r="GL6" s="38"/>
      <c r="GM6" s="38"/>
      <c r="GN6" s="38"/>
      <c r="GO6" s="38"/>
      <c r="GP6" s="38"/>
      <c r="GQ6" s="38"/>
      <c r="GR6" s="38"/>
      <c r="GS6" s="38"/>
    </row>
    <row r="7" spans="1:201" x14ac:dyDescent="0.25">
      <c r="A7" s="41" t="s">
        <v>14</v>
      </c>
      <c r="B7" s="38"/>
      <c r="C7" s="38"/>
      <c r="D7" s="38"/>
      <c r="E7" s="38"/>
      <c r="F7" s="38"/>
      <c r="G7" s="38">
        <v>0.34795763993948564</v>
      </c>
      <c r="H7" s="38">
        <f t="shared" ref="H7:H27" si="1">1-G7</f>
        <v>0.6520423600605143</v>
      </c>
      <c r="I7" s="38">
        <v>0.15582450832072617</v>
      </c>
      <c r="J7" s="38">
        <f t="shared" si="0"/>
        <v>0.84417549167927386</v>
      </c>
      <c r="K7" s="38">
        <v>0.80327868852459017</v>
      </c>
      <c r="L7" s="38">
        <f t="shared" ref="L7:L29" si="2">1-K7</f>
        <v>0.19672131147540983</v>
      </c>
      <c r="M7" s="37">
        <v>4.3278689999999997</v>
      </c>
      <c r="N7" s="38">
        <v>0.8867924528301887</v>
      </c>
      <c r="O7" s="38">
        <f t="shared" ref="O7:O29" si="3">1-N7</f>
        <v>0.1132075471698113</v>
      </c>
      <c r="P7" s="37">
        <v>4.4339620000000002</v>
      </c>
      <c r="Q7" s="38">
        <v>0.93181818181818177</v>
      </c>
      <c r="R7" s="38">
        <f t="shared" ref="R7:R29" si="4">1-Q7</f>
        <v>6.8181818181818232E-2</v>
      </c>
      <c r="S7" s="37">
        <v>4.7651519999999996</v>
      </c>
      <c r="T7" s="37">
        <v>3.6880000000000002</v>
      </c>
      <c r="U7" s="37">
        <v>3.536</v>
      </c>
      <c r="V7" s="37">
        <v>3.3439999999999999</v>
      </c>
      <c r="W7" s="36">
        <v>3.2559999999999998</v>
      </c>
      <c r="X7" s="37">
        <v>2.8607589999999998</v>
      </c>
      <c r="Y7" s="37">
        <v>3.1875</v>
      </c>
      <c r="Z7" s="36">
        <v>2.9753090000000002</v>
      </c>
      <c r="AA7" s="36">
        <v>4.05314</v>
      </c>
      <c r="AB7" s="36">
        <v>3.9903379999999999</v>
      </c>
      <c r="AC7" s="36">
        <v>3.2705310000000001</v>
      </c>
      <c r="AD7" s="36">
        <v>3.758454</v>
      </c>
      <c r="AE7" s="36">
        <v>3.493827</v>
      </c>
      <c r="AF7" s="36">
        <v>3.6913580000000001</v>
      </c>
      <c r="AG7" s="36">
        <v>3.641975</v>
      </c>
      <c r="AH7" s="36">
        <v>3.7901229999999999</v>
      </c>
      <c r="AI7" s="38">
        <v>0.27522935779816515</v>
      </c>
      <c r="AJ7" s="38">
        <f t="shared" ref="AJ7:AJ29" si="5">1-AI7</f>
        <v>0.72477064220183485</v>
      </c>
      <c r="AK7" s="36">
        <v>3.9908260000000002</v>
      </c>
      <c r="AL7" s="36">
        <v>4.1330280000000004</v>
      </c>
      <c r="AM7" s="36">
        <v>3.2110089999999998</v>
      </c>
      <c r="AN7" s="36">
        <v>2.3131309999999998</v>
      </c>
      <c r="AO7" s="37">
        <v>2.2121209999999998</v>
      </c>
      <c r="AP7" s="37">
        <v>2.3440859999999999</v>
      </c>
      <c r="AQ7" s="36">
        <v>2.6463410000000001</v>
      </c>
      <c r="AR7" s="36">
        <v>2.71</v>
      </c>
      <c r="AS7" s="36">
        <v>3.8423530000000001</v>
      </c>
      <c r="AT7" s="38">
        <v>0.32258064516129031</v>
      </c>
      <c r="AU7" s="38">
        <f t="shared" ref="AU7:AU29" si="6">1-AT7</f>
        <v>0.67741935483870974</v>
      </c>
      <c r="AV7" s="37">
        <v>3.5412189999999999</v>
      </c>
      <c r="AW7" s="37">
        <v>2.9139780000000002</v>
      </c>
      <c r="AX7" s="36">
        <v>4.3440859999999999</v>
      </c>
      <c r="AY7" s="38">
        <v>0.45177664974619292</v>
      </c>
      <c r="AZ7" s="38">
        <f t="shared" ref="AZ7:AZ29" si="7">1-AY7</f>
        <v>0.54822335025380708</v>
      </c>
      <c r="BA7" s="36">
        <v>3.9086289999999999</v>
      </c>
      <c r="BB7" s="36">
        <v>3.294416</v>
      </c>
      <c r="BC7" s="36">
        <v>3.5177659999999999</v>
      </c>
      <c r="BD7" s="37">
        <v>3.3782540000000001</v>
      </c>
      <c r="BE7" s="37">
        <v>4.218299</v>
      </c>
      <c r="BF7" s="36">
        <v>4.0669709999999997</v>
      </c>
      <c r="BG7" s="36">
        <v>3.9708589999999999</v>
      </c>
      <c r="BH7" s="36">
        <v>3.9388709999999998</v>
      </c>
      <c r="BI7" s="37">
        <v>3.9607199999999998</v>
      </c>
      <c r="BJ7" s="37">
        <v>3.9356059999999999</v>
      </c>
      <c r="BK7" s="36">
        <v>4.6688850000000004</v>
      </c>
      <c r="BL7" s="36">
        <v>2.5466669999999998</v>
      </c>
      <c r="BM7" s="37">
        <v>3.9833059999999998</v>
      </c>
      <c r="BN7" s="37">
        <v>4.160514</v>
      </c>
      <c r="BO7" s="36">
        <v>4.8985510000000003</v>
      </c>
      <c r="BP7" s="36">
        <v>3.805704</v>
      </c>
      <c r="BQ7" s="36">
        <v>3.550681</v>
      </c>
      <c r="BR7" s="38">
        <v>0.56097560975609762</v>
      </c>
      <c r="BS7" s="38">
        <f t="shared" ref="BS7:BS29" si="8">1-BR7</f>
        <v>0.43902439024390238</v>
      </c>
      <c r="BT7" s="36">
        <v>3.601626</v>
      </c>
      <c r="BU7" s="38">
        <v>0.60493827160493829</v>
      </c>
      <c r="BV7" s="38">
        <f t="shared" ref="BV7:BV29" si="9">1-BU7</f>
        <v>0.39506172839506171</v>
      </c>
      <c r="BW7" s="37">
        <v>3.7283949999999999</v>
      </c>
      <c r="BX7" s="37">
        <v>4.4172659999999997</v>
      </c>
      <c r="BY7" s="37">
        <v>4.4532369999999997</v>
      </c>
      <c r="BZ7" s="37">
        <v>3.9173909999999998</v>
      </c>
      <c r="CA7" s="37">
        <v>4.6645960000000004</v>
      </c>
      <c r="CB7" s="37">
        <v>4.7348840000000001</v>
      </c>
      <c r="CC7" s="36">
        <v>4.0673760000000003</v>
      </c>
      <c r="CD7" s="36">
        <v>4.1918290000000002</v>
      </c>
      <c r="CE7" s="36">
        <v>4.0468500000000001</v>
      </c>
      <c r="CF7" s="36">
        <v>4.6811150000000001</v>
      </c>
      <c r="CG7" s="36">
        <v>4.6892740000000002</v>
      </c>
      <c r="CH7" s="36">
        <v>4.4373579999999997</v>
      </c>
      <c r="CI7" s="38">
        <v>0.14069591527987896</v>
      </c>
      <c r="CJ7" s="38">
        <v>0.62481089258698941</v>
      </c>
      <c r="CK7" s="38">
        <v>0.20121028744326777</v>
      </c>
      <c r="CL7" s="38">
        <v>3.3282904689863842E-2</v>
      </c>
      <c r="CM7" s="36">
        <v>4.4209560000000003</v>
      </c>
      <c r="CN7" s="36">
        <v>4.2559849999999999</v>
      </c>
      <c r="CO7" s="36">
        <v>3.9651380000000001</v>
      </c>
      <c r="CP7" s="36">
        <v>3.9798529999999999</v>
      </c>
      <c r="CQ7" s="38">
        <v>0.443267776096823</v>
      </c>
      <c r="CR7" s="38">
        <v>0.14674735249621784</v>
      </c>
      <c r="CS7" s="38">
        <v>0.24205748865355523</v>
      </c>
      <c r="CT7" s="38">
        <v>0.16792738275340394</v>
      </c>
      <c r="CU7" s="38">
        <v>0.60597826086956519</v>
      </c>
      <c r="CV7" s="38">
        <f t="shared" ref="CV7:CV29" si="10">1-CU7</f>
        <v>0.39402173913043481</v>
      </c>
      <c r="CW7" s="36">
        <v>4.5583330000000002</v>
      </c>
      <c r="CX7" s="36">
        <v>4.338889</v>
      </c>
      <c r="CY7" s="36">
        <v>4.0211800000000002</v>
      </c>
      <c r="CZ7" s="36">
        <v>3.9768159999999999</v>
      </c>
      <c r="DA7" s="36">
        <v>3.6871170000000002</v>
      </c>
      <c r="DB7" s="36">
        <v>3.8542939999999999</v>
      </c>
      <c r="DC7" s="36">
        <v>4.1856470000000003</v>
      </c>
      <c r="DD7" s="36">
        <v>4.4071210000000001</v>
      </c>
      <c r="DE7" s="36">
        <v>4.4557929999999999</v>
      </c>
      <c r="DF7" s="36">
        <v>4.5025040000000001</v>
      </c>
      <c r="DG7" s="37">
        <v>4.3977060000000003</v>
      </c>
      <c r="DH7" s="37">
        <v>4.3588339999999999</v>
      </c>
      <c r="DI7" s="37">
        <v>3.9662380000000002</v>
      </c>
      <c r="DJ7" s="37">
        <v>3.9475410000000002</v>
      </c>
      <c r="DK7" s="36">
        <v>4.1273289999999996</v>
      </c>
      <c r="DL7" s="36">
        <v>3.601064</v>
      </c>
      <c r="DM7" s="36">
        <v>4.0146519999999999</v>
      </c>
      <c r="DN7" s="37">
        <v>3.9712559999999999</v>
      </c>
      <c r="DO7" s="38">
        <v>0.43267776096822996</v>
      </c>
      <c r="DP7" s="38">
        <v>0.1875945537065053</v>
      </c>
      <c r="DQ7" s="38">
        <v>4.6898638426626324E-2</v>
      </c>
      <c r="DR7" s="38">
        <v>0.3328290468986384</v>
      </c>
      <c r="DS7" s="37">
        <v>5.0411210000000004</v>
      </c>
      <c r="DT7" s="36">
        <v>4.8913859999999998</v>
      </c>
      <c r="DU7" s="36">
        <v>3.6659440000000001</v>
      </c>
      <c r="DV7" s="38">
        <v>0.40393343419062028</v>
      </c>
      <c r="DW7" s="38">
        <v>0.22844175491679275</v>
      </c>
      <c r="DX7" s="38">
        <v>0.12556732223903178</v>
      </c>
      <c r="DY7" s="38">
        <v>0.18608169440242056</v>
      </c>
      <c r="DZ7" s="38">
        <v>5.5975794251134643E-2</v>
      </c>
      <c r="EA7" s="36">
        <v>5.0742859999999999</v>
      </c>
      <c r="EB7" s="36">
        <v>5.1018869999999996</v>
      </c>
      <c r="EC7" s="36">
        <v>3.9306719999999999</v>
      </c>
      <c r="ED7" s="36">
        <v>3.8350979999999999</v>
      </c>
      <c r="EE7" s="36">
        <v>3.8744329999999998</v>
      </c>
      <c r="EF7" s="36"/>
      <c r="EG7" s="38">
        <v>9.682299546142209E-2</v>
      </c>
      <c r="EH7" s="38">
        <v>0.54614220877458397</v>
      </c>
      <c r="EI7" s="38">
        <v>0.28290468986384265</v>
      </c>
      <c r="EJ7" s="38">
        <v>7.4130105900151289E-2</v>
      </c>
      <c r="EK7" s="38">
        <v>0.31467473524962181</v>
      </c>
      <c r="EL7" s="38">
        <v>0.14220877458396369</v>
      </c>
      <c r="EM7" s="38">
        <v>0.20121028744326777</v>
      </c>
      <c r="EN7" s="38">
        <v>0.19818456883509833</v>
      </c>
      <c r="EO7" s="38">
        <v>0.1437216338880484</v>
      </c>
      <c r="EP7" s="37"/>
      <c r="EQ7" s="37"/>
      <c r="ER7" s="37"/>
      <c r="ES7" s="37"/>
      <c r="ET7" s="37"/>
      <c r="EU7" s="37"/>
      <c r="EV7" s="37"/>
      <c r="EW7" s="37"/>
      <c r="EX7" s="38"/>
      <c r="EY7" s="38"/>
      <c r="EZ7" s="37"/>
      <c r="FA7" s="36"/>
      <c r="FB7" s="38"/>
      <c r="FC7" s="38"/>
      <c r="FD7" s="36"/>
      <c r="FE7" s="38"/>
      <c r="FF7" s="38"/>
      <c r="FG7" s="36"/>
      <c r="FH7" s="37"/>
      <c r="FI7" s="37"/>
      <c r="FJ7" s="37"/>
      <c r="FK7" s="37"/>
      <c r="FL7" s="36"/>
      <c r="FM7" s="36"/>
      <c r="FN7" s="38"/>
      <c r="FO7" s="38"/>
      <c r="FP7" s="38"/>
      <c r="FQ7" s="38"/>
      <c r="FR7" s="38"/>
      <c r="FS7" s="38"/>
      <c r="FT7" s="38"/>
      <c r="FU7" s="38"/>
      <c r="FV7" s="38"/>
      <c r="FW7" s="36"/>
      <c r="FX7" s="36"/>
      <c r="FY7" s="38"/>
      <c r="FZ7" s="38"/>
      <c r="GA7" s="36"/>
      <c r="GB7" s="38"/>
      <c r="GC7" s="38"/>
      <c r="GD7" s="36"/>
      <c r="GE7" s="36"/>
      <c r="GF7" s="36"/>
      <c r="GG7" s="36"/>
      <c r="GH7" s="37"/>
      <c r="GI7" s="37"/>
      <c r="GJ7" s="36"/>
      <c r="GK7" s="38"/>
      <c r="GL7" s="38"/>
      <c r="GM7" s="38"/>
      <c r="GN7" s="38"/>
      <c r="GO7" s="38"/>
      <c r="GP7" s="38"/>
      <c r="GQ7" s="38"/>
      <c r="GR7" s="38"/>
      <c r="GS7" s="38"/>
    </row>
    <row r="8" spans="1:201" x14ac:dyDescent="0.25">
      <c r="A8" s="41" t="s">
        <v>280</v>
      </c>
      <c r="B8" s="38">
        <v>0</v>
      </c>
      <c r="C8" s="38">
        <v>3.6231884057971016E-2</v>
      </c>
      <c r="D8" s="38">
        <v>0.28260869565217389</v>
      </c>
      <c r="E8" s="38">
        <v>0.55072463768115942</v>
      </c>
      <c r="F8" s="38">
        <v>0.13043478260869565</v>
      </c>
      <c r="G8" s="38">
        <v>0.28260869565217389</v>
      </c>
      <c r="H8" s="38">
        <f t="shared" si="1"/>
        <v>0.71739130434782616</v>
      </c>
      <c r="I8" s="38">
        <v>0.25362318840579712</v>
      </c>
      <c r="J8" s="38">
        <f t="shared" si="0"/>
        <v>0.74637681159420288</v>
      </c>
      <c r="K8" s="38">
        <v>0.66666666666666663</v>
      </c>
      <c r="L8" s="38">
        <f t="shared" si="2"/>
        <v>0.33333333333333337</v>
      </c>
      <c r="M8" s="37">
        <v>2.2000000000000002</v>
      </c>
      <c r="N8" s="38">
        <v>0.84615384615384615</v>
      </c>
      <c r="O8" s="38">
        <f t="shared" si="3"/>
        <v>0.15384615384615385</v>
      </c>
      <c r="P8" s="37">
        <v>3.6923080000000001</v>
      </c>
      <c r="Q8" s="38">
        <v>0.6333333333333333</v>
      </c>
      <c r="R8" s="38">
        <f t="shared" si="4"/>
        <v>0.3666666666666667</v>
      </c>
      <c r="S8" s="37">
        <v>3.1666669999999999</v>
      </c>
      <c r="T8" s="37">
        <v>3.5921050000000001</v>
      </c>
      <c r="U8" s="37">
        <v>3.302632</v>
      </c>
      <c r="V8" s="37">
        <v>3.2105260000000002</v>
      </c>
      <c r="W8" s="36">
        <v>3.3289469999999999</v>
      </c>
      <c r="X8" s="37">
        <v>2.9428570000000001</v>
      </c>
      <c r="Y8" s="37">
        <v>3.714286</v>
      </c>
      <c r="Z8" s="36">
        <v>3.6176469999999998</v>
      </c>
      <c r="AA8" s="36">
        <v>3.6122450000000002</v>
      </c>
      <c r="AB8" s="36">
        <v>3.4489800000000002</v>
      </c>
      <c r="AC8" s="36">
        <v>3.040816</v>
      </c>
      <c r="AD8" s="36">
        <v>3.2448980000000001</v>
      </c>
      <c r="AE8" s="36">
        <v>3.3333330000000001</v>
      </c>
      <c r="AF8" s="36">
        <v>3.3666670000000001</v>
      </c>
      <c r="AG8" s="36">
        <v>3.3333330000000001</v>
      </c>
      <c r="AH8" s="36">
        <v>3.5333329999999998</v>
      </c>
      <c r="AI8" s="38">
        <v>0.58620689655172409</v>
      </c>
      <c r="AJ8" s="38">
        <f t="shared" si="5"/>
        <v>0.41379310344827591</v>
      </c>
      <c r="AK8" s="36">
        <v>3.6551719999999999</v>
      </c>
      <c r="AL8" s="36">
        <v>3.6206900000000002</v>
      </c>
      <c r="AM8" s="36">
        <v>3.6551719999999999</v>
      </c>
      <c r="AN8" s="36">
        <v>2.6</v>
      </c>
      <c r="AO8" s="37">
        <v>2.6470590000000001</v>
      </c>
      <c r="AP8" s="37">
        <v>2.3235290000000002</v>
      </c>
      <c r="AQ8" s="36">
        <v>2.7272729999999998</v>
      </c>
      <c r="AR8" s="36">
        <v>2.714286</v>
      </c>
      <c r="AS8" s="36">
        <v>3.586538</v>
      </c>
      <c r="AT8" s="38">
        <v>0.63934426229508201</v>
      </c>
      <c r="AU8" s="38">
        <f t="shared" si="6"/>
        <v>0.36065573770491799</v>
      </c>
      <c r="AV8" s="37">
        <v>3.5573769999999998</v>
      </c>
      <c r="AW8" s="37">
        <v>3.2131150000000002</v>
      </c>
      <c r="AX8" s="36">
        <v>3.9016389999999999</v>
      </c>
      <c r="AY8" s="38">
        <v>0.66666666666666663</v>
      </c>
      <c r="AZ8" s="38">
        <f t="shared" si="7"/>
        <v>0.33333333333333337</v>
      </c>
      <c r="BA8" s="36">
        <v>3.6515149999999998</v>
      </c>
      <c r="BB8" s="36">
        <v>3.3333330000000001</v>
      </c>
      <c r="BC8" s="36">
        <v>3.3484850000000002</v>
      </c>
      <c r="BD8" s="37">
        <v>3.4632350000000001</v>
      </c>
      <c r="BE8" s="37">
        <v>3.574627</v>
      </c>
      <c r="BF8" s="36">
        <v>3.4370370000000001</v>
      </c>
      <c r="BG8" s="36">
        <v>3.4166669999999999</v>
      </c>
      <c r="BH8" s="36">
        <v>3.2462689999999998</v>
      </c>
      <c r="BI8" s="37">
        <v>3.0555560000000002</v>
      </c>
      <c r="BJ8" s="37">
        <v>4.2265629999999996</v>
      </c>
      <c r="BK8" s="36">
        <v>4.2720000000000002</v>
      </c>
      <c r="BL8" s="36">
        <v>2.6111110000000002</v>
      </c>
      <c r="BM8" s="37">
        <v>3.4521739999999999</v>
      </c>
      <c r="BN8" s="37">
        <v>3.3305790000000002</v>
      </c>
      <c r="BO8" s="36">
        <v>3.8403360000000002</v>
      </c>
      <c r="BP8" s="36">
        <v>3.1071430000000002</v>
      </c>
      <c r="BQ8" s="36">
        <v>3.3333330000000001</v>
      </c>
      <c r="BR8" s="38">
        <v>0.61290322580645162</v>
      </c>
      <c r="BS8" s="38">
        <f t="shared" si="8"/>
        <v>0.38709677419354838</v>
      </c>
      <c r="BT8" s="36">
        <v>3.1935479999999998</v>
      </c>
      <c r="BU8" s="38">
        <v>0.5357142857142857</v>
      </c>
      <c r="BV8" s="38">
        <f t="shared" si="9"/>
        <v>0.4642857142857143</v>
      </c>
      <c r="BW8" s="37">
        <v>3.3928569999999998</v>
      </c>
      <c r="BX8" s="37">
        <v>3.6666669999999999</v>
      </c>
      <c r="BY8" s="37">
        <v>3.6458330000000001</v>
      </c>
      <c r="BZ8" s="37">
        <v>3.6461540000000001</v>
      </c>
      <c r="CA8" s="37">
        <v>4.2348480000000004</v>
      </c>
      <c r="CB8" s="37">
        <v>4.0370369999999998</v>
      </c>
      <c r="CC8" s="36">
        <v>3.8130839999999999</v>
      </c>
      <c r="CD8" s="36">
        <v>3.8990830000000001</v>
      </c>
      <c r="CE8" s="36">
        <v>3.7209300000000001</v>
      </c>
      <c r="CF8" s="36">
        <v>4.2794119999999998</v>
      </c>
      <c r="CG8" s="36">
        <v>4.2058819999999999</v>
      </c>
      <c r="CH8" s="36">
        <v>4.1145829999999997</v>
      </c>
      <c r="CI8" s="38">
        <v>0.13043478260869565</v>
      </c>
      <c r="CJ8" s="38">
        <v>0.78985507246376807</v>
      </c>
      <c r="CK8" s="38">
        <v>7.2463768115942032E-2</v>
      </c>
      <c r="CL8" s="38">
        <v>7.246376811594203E-3</v>
      </c>
      <c r="CM8" s="36">
        <v>4.0344829999999998</v>
      </c>
      <c r="CN8" s="36">
        <v>3.8859650000000001</v>
      </c>
      <c r="CO8" s="36">
        <v>3.9224139999999998</v>
      </c>
      <c r="CP8" s="36">
        <v>3.8947370000000001</v>
      </c>
      <c r="CQ8" s="38">
        <v>0.18115942028985507</v>
      </c>
      <c r="CR8" s="38">
        <v>0.18115942028985507</v>
      </c>
      <c r="CS8" s="38">
        <v>0.47826086956521741</v>
      </c>
      <c r="CT8" s="38">
        <v>0.15942028985507245</v>
      </c>
      <c r="CU8" s="38">
        <v>0.67256637168141598</v>
      </c>
      <c r="CV8" s="38">
        <f t="shared" si="10"/>
        <v>0.32743362831858402</v>
      </c>
      <c r="CW8" s="36">
        <v>4.6814159999999996</v>
      </c>
      <c r="CX8" s="36">
        <v>4.7256640000000001</v>
      </c>
      <c r="CY8" s="36">
        <v>4.036232</v>
      </c>
      <c r="CZ8" s="36">
        <v>3.4360900000000001</v>
      </c>
      <c r="DA8" s="36">
        <v>3.2686570000000001</v>
      </c>
      <c r="DB8" s="36">
        <v>3.481481</v>
      </c>
      <c r="DC8" s="36">
        <v>3.6814809999999998</v>
      </c>
      <c r="DD8" s="36">
        <v>3.7883209999999998</v>
      </c>
      <c r="DE8" s="36">
        <v>3.6739130000000002</v>
      </c>
      <c r="DF8" s="36">
        <v>3.4234230000000001</v>
      </c>
      <c r="DG8" s="37">
        <v>3.324074</v>
      </c>
      <c r="DH8" s="37">
        <v>3.4361700000000002</v>
      </c>
      <c r="DI8" s="37">
        <v>3.46875</v>
      </c>
      <c r="DJ8" s="37">
        <v>3.4285709999999998</v>
      </c>
      <c r="DK8" s="36">
        <v>3.5555560000000002</v>
      </c>
      <c r="DL8" s="36">
        <v>3.3061219999999998</v>
      </c>
      <c r="DM8" s="36">
        <v>3.3571430000000002</v>
      </c>
      <c r="DN8" s="37">
        <v>3.3550719999999998</v>
      </c>
      <c r="DO8" s="38">
        <v>0.6376811594202898</v>
      </c>
      <c r="DP8" s="38">
        <v>0.13768115942028986</v>
      </c>
      <c r="DQ8" s="38">
        <v>5.7971014492753624E-2</v>
      </c>
      <c r="DR8" s="38">
        <v>0.16666666666666666</v>
      </c>
      <c r="DS8" s="37">
        <v>4.6909090000000004</v>
      </c>
      <c r="DT8" s="36">
        <v>4.4727269999999999</v>
      </c>
      <c r="DU8" s="36">
        <v>3.367089</v>
      </c>
      <c r="DV8" s="38">
        <v>0.51449275362318836</v>
      </c>
      <c r="DW8" s="38">
        <v>0.13768115942028986</v>
      </c>
      <c r="DX8" s="38">
        <v>0.10869565217391304</v>
      </c>
      <c r="DY8" s="38">
        <v>0.14492753623188406</v>
      </c>
      <c r="DZ8" s="38">
        <v>9.420289855072464E-2</v>
      </c>
      <c r="EA8" s="36">
        <v>4.3789470000000001</v>
      </c>
      <c r="EB8" s="36">
        <v>4.546392</v>
      </c>
      <c r="EC8" s="36">
        <v>3.5714290000000002</v>
      </c>
      <c r="ED8" s="36">
        <v>3.6014490000000001</v>
      </c>
      <c r="EE8" s="36">
        <v>3.5434779999999999</v>
      </c>
      <c r="EF8" s="36"/>
      <c r="EG8" s="38">
        <v>0.17391304347826086</v>
      </c>
      <c r="EH8" s="38">
        <v>0.52173913043478259</v>
      </c>
      <c r="EI8" s="38">
        <v>0.22463768115942029</v>
      </c>
      <c r="EJ8" s="38">
        <v>7.9710144927536225E-2</v>
      </c>
      <c r="EK8" s="38">
        <v>0.28985507246376813</v>
      </c>
      <c r="EL8" s="38">
        <v>0.17391304347826086</v>
      </c>
      <c r="EM8" s="38">
        <v>0.30434782608695654</v>
      </c>
      <c r="EN8" s="38">
        <v>0.15217391304347827</v>
      </c>
      <c r="EO8" s="38">
        <v>7.9710144927536225E-2</v>
      </c>
      <c r="EP8" s="37"/>
      <c r="EQ8" s="37"/>
      <c r="ER8" s="37"/>
      <c r="ES8" s="37"/>
      <c r="ET8" s="37"/>
      <c r="EU8" s="37"/>
      <c r="EV8" s="37"/>
      <c r="EW8" s="37"/>
      <c r="EX8" s="38"/>
      <c r="EY8" s="38"/>
      <c r="EZ8" s="37"/>
      <c r="FA8" s="36"/>
      <c r="FB8" s="38"/>
      <c r="FC8" s="38"/>
      <c r="FD8" s="36"/>
      <c r="FE8" s="38"/>
      <c r="FF8" s="38"/>
      <c r="FG8" s="36"/>
      <c r="FH8" s="37"/>
      <c r="FI8" s="37"/>
      <c r="FJ8" s="37"/>
      <c r="FK8" s="37"/>
      <c r="FL8" s="36"/>
      <c r="FM8" s="36"/>
      <c r="FN8" s="38"/>
      <c r="FO8" s="38"/>
      <c r="FP8" s="38"/>
      <c r="FQ8" s="38"/>
      <c r="FR8" s="38"/>
      <c r="FS8" s="38"/>
      <c r="FT8" s="38"/>
      <c r="FU8" s="38"/>
      <c r="FV8" s="38"/>
      <c r="FW8" s="36"/>
      <c r="FX8" s="36"/>
      <c r="FY8" s="38"/>
      <c r="FZ8" s="38"/>
      <c r="GA8" s="36"/>
      <c r="GB8" s="38"/>
      <c r="GC8" s="38"/>
      <c r="GD8" s="36"/>
      <c r="GE8" s="36"/>
      <c r="GF8" s="36"/>
      <c r="GG8" s="36"/>
      <c r="GH8" s="37"/>
      <c r="GI8" s="37"/>
      <c r="GJ8" s="36"/>
      <c r="GK8" s="38"/>
      <c r="GL8" s="38"/>
      <c r="GM8" s="38"/>
      <c r="GN8" s="38"/>
      <c r="GO8" s="38"/>
      <c r="GP8" s="38"/>
      <c r="GQ8" s="38"/>
      <c r="GR8" s="38"/>
      <c r="GS8" s="38"/>
    </row>
    <row r="9" spans="1:201" x14ac:dyDescent="0.25">
      <c r="A9" s="41" t="s">
        <v>281</v>
      </c>
      <c r="B9" s="38">
        <v>2.0933977455716585E-2</v>
      </c>
      <c r="C9" s="38">
        <v>6.9243156199677941E-2</v>
      </c>
      <c r="D9" s="38">
        <v>0.37037037037037035</v>
      </c>
      <c r="E9" s="38">
        <v>0.40901771336553944</v>
      </c>
      <c r="F9" s="38">
        <v>0.13043478260869565</v>
      </c>
      <c r="G9" s="38">
        <v>0.41867954911433175</v>
      </c>
      <c r="H9" s="38">
        <f t="shared" si="1"/>
        <v>0.58132045088566819</v>
      </c>
      <c r="I9" s="38">
        <v>0.19323671497584541</v>
      </c>
      <c r="J9" s="38">
        <f t="shared" si="0"/>
        <v>0.80676328502415462</v>
      </c>
      <c r="K9" s="38">
        <v>0.82258064516129037</v>
      </c>
      <c r="L9" s="38">
        <f t="shared" si="2"/>
        <v>0.17741935483870963</v>
      </c>
      <c r="M9" s="37">
        <v>4.451613</v>
      </c>
      <c r="N9" s="38">
        <v>0.85227272727272729</v>
      </c>
      <c r="O9" s="38">
        <f t="shared" si="3"/>
        <v>0.14772727272727271</v>
      </c>
      <c r="P9" s="37">
        <v>4.2102269999999997</v>
      </c>
      <c r="Q9" s="38">
        <v>0.95092024539877296</v>
      </c>
      <c r="R9" s="38">
        <f t="shared" si="4"/>
        <v>4.9079754601227044E-2</v>
      </c>
      <c r="S9" s="37">
        <v>4.2760740000000004</v>
      </c>
      <c r="T9" s="37">
        <v>3.6105260000000001</v>
      </c>
      <c r="U9" s="37">
        <v>3.438596</v>
      </c>
      <c r="V9" s="37">
        <v>3.3192979999999999</v>
      </c>
      <c r="W9" s="36">
        <v>3.4421050000000002</v>
      </c>
      <c r="X9" s="37">
        <v>3.0462959999999999</v>
      </c>
      <c r="Y9" s="37">
        <v>3.3157890000000001</v>
      </c>
      <c r="Z9" s="36">
        <v>3.4601769999999998</v>
      </c>
      <c r="AA9" s="36">
        <v>4.252796</v>
      </c>
      <c r="AB9" s="36">
        <v>3.8948550000000002</v>
      </c>
      <c r="AC9" s="36">
        <v>3.3512300000000002</v>
      </c>
      <c r="AD9" s="36">
        <v>3.597315</v>
      </c>
      <c r="AE9" s="36">
        <v>3.8152170000000001</v>
      </c>
      <c r="AF9" s="36">
        <v>3.9836960000000001</v>
      </c>
      <c r="AG9" s="36">
        <v>3.7608700000000002</v>
      </c>
      <c r="AH9" s="36">
        <v>4.1684780000000003</v>
      </c>
      <c r="AI9" s="38">
        <v>0.51048951048951052</v>
      </c>
      <c r="AJ9" s="38">
        <f t="shared" si="5"/>
        <v>0.48951048951048948</v>
      </c>
      <c r="AK9" s="36">
        <v>4.461538</v>
      </c>
      <c r="AL9" s="36">
        <v>4.5034970000000003</v>
      </c>
      <c r="AM9" s="36">
        <v>4.3496499999999996</v>
      </c>
      <c r="AN9" s="36">
        <v>3.02521</v>
      </c>
      <c r="AO9" s="37">
        <v>2.8991600000000002</v>
      </c>
      <c r="AP9" s="37">
        <v>2.7289720000000002</v>
      </c>
      <c r="AQ9" s="36">
        <v>3.5566040000000001</v>
      </c>
      <c r="AR9" s="36">
        <v>3.330508</v>
      </c>
      <c r="AS9" s="36">
        <v>3.769981</v>
      </c>
      <c r="AT9" s="38">
        <v>0.41474654377880182</v>
      </c>
      <c r="AU9" s="38">
        <f t="shared" si="6"/>
        <v>0.58525345622119818</v>
      </c>
      <c r="AV9" s="37">
        <v>3.5437789999999998</v>
      </c>
      <c r="AW9" s="37">
        <v>3.2811059999999999</v>
      </c>
      <c r="AX9" s="36">
        <v>4.1981570000000001</v>
      </c>
      <c r="AY9" s="38">
        <v>0.50800000000000001</v>
      </c>
      <c r="AZ9" s="38">
        <f t="shared" si="7"/>
        <v>0.49199999999999999</v>
      </c>
      <c r="BA9" s="36">
        <v>3.86</v>
      </c>
      <c r="BB9" s="36">
        <v>3.0680000000000001</v>
      </c>
      <c r="BC9" s="36">
        <v>3.528</v>
      </c>
      <c r="BD9" s="37">
        <v>3.4301949999999999</v>
      </c>
      <c r="BE9" s="37">
        <v>3.8237290000000002</v>
      </c>
      <c r="BF9" s="36">
        <v>3.7031000000000001</v>
      </c>
      <c r="BG9" s="36">
        <v>3.5511550000000001</v>
      </c>
      <c r="BH9" s="36">
        <v>3.513957</v>
      </c>
      <c r="BI9" s="37">
        <v>3.3656459999999999</v>
      </c>
      <c r="BJ9" s="37">
        <v>3.9761899999999999</v>
      </c>
      <c r="BK9" s="36">
        <v>4.4572430000000001</v>
      </c>
      <c r="BL9" s="36">
        <v>2.7251910000000001</v>
      </c>
      <c r="BM9" s="37">
        <v>3.5448279999999999</v>
      </c>
      <c r="BN9" s="37">
        <v>3.664418</v>
      </c>
      <c r="BO9" s="36">
        <v>4.5652920000000003</v>
      </c>
      <c r="BP9" s="36">
        <v>3.4048959999999999</v>
      </c>
      <c r="BQ9" s="36">
        <v>3.4251209999999999</v>
      </c>
      <c r="BR9" s="38">
        <v>0.64473684210526316</v>
      </c>
      <c r="BS9" s="38">
        <f t="shared" si="8"/>
        <v>0.35526315789473684</v>
      </c>
      <c r="BT9" s="36">
        <v>4.0986840000000004</v>
      </c>
      <c r="BU9" s="38">
        <v>0.67213114754098358</v>
      </c>
      <c r="BV9" s="38">
        <f t="shared" si="9"/>
        <v>0.32786885245901642</v>
      </c>
      <c r="BW9" s="37">
        <v>4.1475410000000004</v>
      </c>
      <c r="BX9" s="37">
        <v>4.1165640000000003</v>
      </c>
      <c r="BY9" s="37">
        <v>4.0797549999999996</v>
      </c>
      <c r="BZ9" s="37">
        <v>4.132841</v>
      </c>
      <c r="CA9" s="37">
        <v>4.1804880000000004</v>
      </c>
      <c r="CB9" s="37">
        <v>4.2317669999999996</v>
      </c>
      <c r="CC9" s="36">
        <v>3.5477029999999998</v>
      </c>
      <c r="CD9" s="36">
        <v>3.6861700000000002</v>
      </c>
      <c r="CE9" s="36">
        <v>3.7429519999999998</v>
      </c>
      <c r="CF9" s="36">
        <v>3.7851370000000002</v>
      </c>
      <c r="CG9" s="36">
        <v>4.2124180000000004</v>
      </c>
      <c r="CH9" s="36">
        <v>4.0353430000000001</v>
      </c>
      <c r="CI9" s="38">
        <v>0.18679549114331723</v>
      </c>
      <c r="CJ9" s="38">
        <v>0.6312399355877617</v>
      </c>
      <c r="CK9" s="38">
        <v>0.16747181964573268</v>
      </c>
      <c r="CL9" s="38">
        <v>1.4492753623188406E-2</v>
      </c>
      <c r="CM9" s="36">
        <v>3.8810479999999998</v>
      </c>
      <c r="CN9" s="36">
        <v>3.7474750000000001</v>
      </c>
      <c r="CO9" s="36">
        <v>3.921529</v>
      </c>
      <c r="CP9" s="36">
        <v>3.811741</v>
      </c>
      <c r="CQ9" s="38">
        <v>0.25442834138486314</v>
      </c>
      <c r="CR9" s="38">
        <v>0.15458937198067632</v>
      </c>
      <c r="CS9" s="38">
        <v>0.3687600644122383</v>
      </c>
      <c r="CT9" s="38">
        <v>0.22222222222222221</v>
      </c>
      <c r="CU9" s="38">
        <v>0.70410367170626353</v>
      </c>
      <c r="CV9" s="38">
        <f t="shared" si="10"/>
        <v>0.29589632829373647</v>
      </c>
      <c r="CW9" s="36">
        <v>3.9934069999999999</v>
      </c>
      <c r="CX9" s="36">
        <v>3.6101320000000001</v>
      </c>
      <c r="CY9" s="36">
        <v>3.6698870000000001</v>
      </c>
      <c r="CZ9" s="36">
        <v>3.8811070000000001</v>
      </c>
      <c r="DA9" s="36">
        <v>3.7862969999999998</v>
      </c>
      <c r="DB9" s="36">
        <v>3.904531</v>
      </c>
      <c r="DC9" s="36">
        <v>4.0804600000000004</v>
      </c>
      <c r="DD9" s="36">
        <v>4.2798689999999997</v>
      </c>
      <c r="DE9" s="36">
        <v>4.2746370000000002</v>
      </c>
      <c r="DF9" s="36">
        <v>4.0856570000000003</v>
      </c>
      <c r="DG9" s="37">
        <v>4.0507249999999999</v>
      </c>
      <c r="DH9" s="37">
        <v>4.1561820000000003</v>
      </c>
      <c r="DI9" s="37">
        <v>4.1901529999999996</v>
      </c>
      <c r="DJ9" s="37">
        <v>4.1202750000000004</v>
      </c>
      <c r="DK9" s="36">
        <v>3.7972510000000002</v>
      </c>
      <c r="DL9" s="36">
        <v>3.43</v>
      </c>
      <c r="DM9" s="36">
        <v>3.5482459999999998</v>
      </c>
      <c r="DN9" s="37">
        <v>3.7874400000000001</v>
      </c>
      <c r="DO9" s="38">
        <v>0.49919484702093397</v>
      </c>
      <c r="DP9" s="38">
        <v>0.22544283413848631</v>
      </c>
      <c r="DQ9" s="38">
        <v>5.3140096618357488E-2</v>
      </c>
      <c r="DR9" s="38">
        <v>0.22222222222222221</v>
      </c>
      <c r="DS9" s="37">
        <v>5.1163790000000002</v>
      </c>
      <c r="DT9" s="36">
        <v>5.004283</v>
      </c>
      <c r="DU9" s="36">
        <v>3.7660100000000001</v>
      </c>
      <c r="DV9" s="38">
        <v>0.38486312399355876</v>
      </c>
      <c r="DW9" s="38">
        <v>0.27375201288244766</v>
      </c>
      <c r="DX9" s="38">
        <v>0.14009661835748793</v>
      </c>
      <c r="DY9" s="38">
        <v>0.14170692431561996</v>
      </c>
      <c r="DZ9" s="38">
        <v>5.9581320450885669E-2</v>
      </c>
      <c r="EA9" s="36">
        <v>5.2055889999999998</v>
      </c>
      <c r="EB9" s="36">
        <v>5.2702169999999997</v>
      </c>
      <c r="EC9" s="36">
        <v>4.2586959999999996</v>
      </c>
      <c r="ED9" s="36">
        <v>3.8341379999999998</v>
      </c>
      <c r="EE9" s="36">
        <v>3.726248</v>
      </c>
      <c r="EF9" s="36"/>
      <c r="EG9" s="38">
        <v>7.2463768115942032E-2</v>
      </c>
      <c r="EH9" s="38">
        <v>0.57326892109500804</v>
      </c>
      <c r="EI9" s="38">
        <v>0.2560386473429952</v>
      </c>
      <c r="EJ9" s="38">
        <v>9.8228663446054756E-2</v>
      </c>
      <c r="EK9" s="38">
        <v>0.30434782608695654</v>
      </c>
      <c r="EL9" s="38">
        <v>0.1320450885668277</v>
      </c>
      <c r="EM9" s="38">
        <v>0.19967793880837359</v>
      </c>
      <c r="EN9" s="38">
        <v>0.23027375201288244</v>
      </c>
      <c r="EO9" s="38">
        <v>0.13365539452495975</v>
      </c>
      <c r="EP9" s="37"/>
      <c r="EQ9" s="37"/>
      <c r="ER9" s="37"/>
      <c r="ES9" s="37"/>
      <c r="ET9" s="37"/>
      <c r="EU9" s="37"/>
      <c r="EV9" s="37"/>
      <c r="EW9" s="37"/>
      <c r="EX9" s="38"/>
      <c r="EY9" s="38"/>
      <c r="EZ9" s="37"/>
      <c r="FA9" s="36"/>
      <c r="FB9" s="38"/>
      <c r="FC9" s="38"/>
      <c r="FD9" s="36"/>
      <c r="FE9" s="38"/>
      <c r="FF9" s="38"/>
      <c r="FG9" s="36"/>
      <c r="FH9" s="37"/>
      <c r="FI9" s="37"/>
      <c r="FJ9" s="37"/>
      <c r="FK9" s="37"/>
      <c r="FL9" s="36"/>
      <c r="FM9" s="36"/>
      <c r="FN9" s="38"/>
      <c r="FO9" s="38"/>
      <c r="FP9" s="38"/>
      <c r="FQ9" s="38"/>
      <c r="FR9" s="38"/>
      <c r="FS9" s="38"/>
      <c r="FT9" s="38"/>
      <c r="FU9" s="38"/>
      <c r="FV9" s="38"/>
      <c r="FW9" s="36"/>
      <c r="FX9" s="36"/>
      <c r="FY9" s="38"/>
      <c r="FZ9" s="38"/>
      <c r="GA9" s="36"/>
      <c r="GB9" s="38"/>
      <c r="GC9" s="38"/>
      <c r="GD9" s="36"/>
      <c r="GE9" s="36"/>
      <c r="GF9" s="36"/>
      <c r="GG9" s="36"/>
      <c r="GH9" s="37"/>
      <c r="GI9" s="37"/>
      <c r="GJ9" s="36"/>
      <c r="GK9" s="38"/>
      <c r="GL9" s="38"/>
      <c r="GM9" s="38"/>
      <c r="GN9" s="38"/>
      <c r="GO9" s="38"/>
      <c r="GP9" s="38"/>
      <c r="GQ9" s="38"/>
      <c r="GR9" s="38"/>
      <c r="GS9" s="38"/>
    </row>
    <row r="10" spans="1:201" x14ac:dyDescent="0.25">
      <c r="A10" s="41" t="s">
        <v>282</v>
      </c>
      <c r="B10" s="38">
        <v>0</v>
      </c>
      <c r="C10" s="38">
        <v>4.7058823529411764E-2</v>
      </c>
      <c r="D10" s="38">
        <v>0.25490196078431371</v>
      </c>
      <c r="E10" s="38">
        <v>0.62352941176470589</v>
      </c>
      <c r="F10" s="38">
        <v>7.4509803921568626E-2</v>
      </c>
      <c r="G10" s="38">
        <v>0.11372549019607843</v>
      </c>
      <c r="H10" s="38">
        <f t="shared" si="1"/>
        <v>0.88627450980392153</v>
      </c>
      <c r="I10" s="38">
        <v>0.18823529411764706</v>
      </c>
      <c r="J10" s="38">
        <f t="shared" si="0"/>
        <v>0.81176470588235294</v>
      </c>
      <c r="K10" s="38">
        <v>0.82352941176470584</v>
      </c>
      <c r="L10" s="38">
        <f t="shared" si="2"/>
        <v>0.17647058823529416</v>
      </c>
      <c r="M10" s="37">
        <v>4.3529410000000004</v>
      </c>
      <c r="N10" s="38">
        <v>0.97333333333333338</v>
      </c>
      <c r="O10" s="38">
        <f t="shared" si="3"/>
        <v>2.6666666666666616E-2</v>
      </c>
      <c r="P10" s="37">
        <v>4.1866669999999999</v>
      </c>
      <c r="Q10" s="38">
        <v>0.98913043478260865</v>
      </c>
      <c r="R10" s="38">
        <f t="shared" si="4"/>
        <v>1.0869565217391353E-2</v>
      </c>
      <c r="S10" s="37">
        <v>4.4565219999999997</v>
      </c>
      <c r="T10" s="37">
        <v>3.5225810000000002</v>
      </c>
      <c r="U10" s="37">
        <v>3.2387100000000002</v>
      </c>
      <c r="V10" s="37">
        <v>3.174194</v>
      </c>
      <c r="W10" s="36">
        <v>3.5161289999999998</v>
      </c>
      <c r="X10" s="37">
        <v>2.3260869999999998</v>
      </c>
      <c r="Y10" s="37">
        <v>3.1304349999999999</v>
      </c>
      <c r="Z10" s="36">
        <v>3.413043</v>
      </c>
      <c r="AA10" s="36">
        <v>4.1948049999999997</v>
      </c>
      <c r="AB10" s="36">
        <v>4.1233769999999996</v>
      </c>
      <c r="AC10" s="36">
        <v>3.4675319999999998</v>
      </c>
      <c r="AD10" s="36">
        <v>3.8051949999999999</v>
      </c>
      <c r="AE10" s="36">
        <v>3.7936510000000001</v>
      </c>
      <c r="AF10" s="36">
        <v>3.9206349999999999</v>
      </c>
      <c r="AG10" s="36">
        <v>3.5238100000000001</v>
      </c>
      <c r="AH10" s="36">
        <v>4.0476190000000001</v>
      </c>
      <c r="AI10" s="38">
        <v>0.87341772151898733</v>
      </c>
      <c r="AJ10" s="38">
        <f t="shared" si="5"/>
        <v>0.12658227848101267</v>
      </c>
      <c r="AK10" s="36">
        <v>4.367089</v>
      </c>
      <c r="AL10" s="36">
        <v>4.6962029999999997</v>
      </c>
      <c r="AM10" s="36">
        <v>4.7468349999999999</v>
      </c>
      <c r="AN10" s="36">
        <v>2.553191</v>
      </c>
      <c r="AO10" s="37">
        <v>2.4583330000000001</v>
      </c>
      <c r="AP10" s="37">
        <v>2.3541669999999999</v>
      </c>
      <c r="AQ10" s="36">
        <v>3</v>
      </c>
      <c r="AR10" s="36">
        <v>2.8723399999999999</v>
      </c>
      <c r="AS10" s="36">
        <v>3.75576</v>
      </c>
      <c r="AT10" s="38">
        <v>0.78400000000000003</v>
      </c>
      <c r="AU10" s="38">
        <f t="shared" si="6"/>
        <v>0.21599999999999997</v>
      </c>
      <c r="AV10" s="37">
        <v>3.68</v>
      </c>
      <c r="AW10" s="37">
        <v>3.28</v>
      </c>
      <c r="AX10" s="36">
        <v>4.2560000000000002</v>
      </c>
      <c r="AY10" s="38">
        <v>0.74766355140186913</v>
      </c>
      <c r="AZ10" s="38">
        <f t="shared" si="7"/>
        <v>0.25233644859813087</v>
      </c>
      <c r="BA10" s="36">
        <v>3.8037380000000001</v>
      </c>
      <c r="BB10" s="36">
        <v>3.3738320000000002</v>
      </c>
      <c r="BC10" s="36">
        <v>3.6822430000000002</v>
      </c>
      <c r="BD10" s="37">
        <v>3.769841</v>
      </c>
      <c r="BE10" s="37">
        <v>4.1458329999999997</v>
      </c>
      <c r="BF10" s="36">
        <v>4.1075699999999999</v>
      </c>
      <c r="BG10" s="36">
        <v>3.9123510000000001</v>
      </c>
      <c r="BH10" s="36">
        <v>4.0685479999999998</v>
      </c>
      <c r="BI10" s="37">
        <v>3.9826090000000001</v>
      </c>
      <c r="BJ10" s="37">
        <v>4.741803</v>
      </c>
      <c r="BK10" s="36">
        <v>4.6060610000000004</v>
      </c>
      <c r="BL10" s="36">
        <v>3.2065220000000001</v>
      </c>
      <c r="BM10" s="37">
        <v>4.2274880000000001</v>
      </c>
      <c r="BN10" s="37">
        <v>3.7130040000000002</v>
      </c>
      <c r="BO10" s="36">
        <v>4.4690269999999996</v>
      </c>
      <c r="BP10" s="36">
        <v>3.5783779999999998</v>
      </c>
      <c r="BQ10" s="36">
        <v>3.6588240000000001</v>
      </c>
      <c r="BR10" s="38">
        <v>0.92982456140350878</v>
      </c>
      <c r="BS10" s="38">
        <f t="shared" si="8"/>
        <v>7.0175438596491224E-2</v>
      </c>
      <c r="BT10" s="36">
        <v>4.1578949999999999</v>
      </c>
      <c r="BU10" s="38">
        <v>0.90697674418604646</v>
      </c>
      <c r="BV10" s="38">
        <f t="shared" si="9"/>
        <v>9.3023255813953543E-2</v>
      </c>
      <c r="BW10" s="37">
        <v>4.488372</v>
      </c>
      <c r="BX10" s="37">
        <v>4.3188409999999999</v>
      </c>
      <c r="BY10" s="37">
        <v>4.4202899999999996</v>
      </c>
      <c r="BZ10" s="37">
        <v>4.2285709999999996</v>
      </c>
      <c r="CA10" s="37">
        <v>4.6829270000000003</v>
      </c>
      <c r="CB10" s="37">
        <v>4.5622490000000004</v>
      </c>
      <c r="CC10" s="36">
        <v>4.3471070000000003</v>
      </c>
      <c r="CD10" s="36">
        <v>4.1991699999999996</v>
      </c>
      <c r="CE10" s="36">
        <v>4.3639999999999999</v>
      </c>
      <c r="CF10" s="36">
        <v>5.2960000000000003</v>
      </c>
      <c r="CG10" s="36">
        <v>5.1440000000000001</v>
      </c>
      <c r="CH10" s="36">
        <v>5.0717699999999999</v>
      </c>
      <c r="CI10" s="38">
        <v>0.12156862745098039</v>
      </c>
      <c r="CJ10" s="38">
        <v>0.65098039215686276</v>
      </c>
      <c r="CK10" s="38">
        <v>0.2</v>
      </c>
      <c r="CL10" s="38">
        <v>2.7450980392156862E-2</v>
      </c>
      <c r="CM10" s="36">
        <v>4.2383179999999996</v>
      </c>
      <c r="CN10" s="36">
        <v>3.9722219999999999</v>
      </c>
      <c r="CO10" s="36">
        <v>4.0645160000000002</v>
      </c>
      <c r="CP10" s="36">
        <v>4.0139529999999999</v>
      </c>
      <c r="CQ10" s="38">
        <v>0.10980392156862745</v>
      </c>
      <c r="CR10" s="38">
        <v>0.10588235294117647</v>
      </c>
      <c r="CS10" s="38">
        <v>0.54509803921568623</v>
      </c>
      <c r="CT10" s="38">
        <v>0.23921568627450981</v>
      </c>
      <c r="CU10" s="38">
        <v>0.79735682819383258</v>
      </c>
      <c r="CV10" s="38">
        <f t="shared" si="10"/>
        <v>0.20264317180616742</v>
      </c>
      <c r="CW10" s="36">
        <v>4.7232139999999996</v>
      </c>
      <c r="CX10" s="36">
        <v>4.625</v>
      </c>
      <c r="CY10" s="36">
        <v>4.3725490000000002</v>
      </c>
      <c r="CZ10" s="36">
        <v>3.6811020000000001</v>
      </c>
      <c r="DA10" s="36">
        <v>3.1803919999999999</v>
      </c>
      <c r="DB10" s="36">
        <v>3.4724409999999999</v>
      </c>
      <c r="DC10" s="36">
        <v>3.902542</v>
      </c>
      <c r="DD10" s="36">
        <v>4.0720000000000001</v>
      </c>
      <c r="DE10" s="36">
        <v>3.5787399999999998</v>
      </c>
      <c r="DF10" s="36">
        <v>3.8051279999999998</v>
      </c>
      <c r="DG10" s="37">
        <v>3.7926829999999998</v>
      </c>
      <c r="DH10" s="37">
        <v>3.7754240000000001</v>
      </c>
      <c r="DI10" s="37">
        <v>3.9785409999999999</v>
      </c>
      <c r="DJ10" s="37">
        <v>3.9424779999999999</v>
      </c>
      <c r="DK10" s="36">
        <v>3.9404759999999999</v>
      </c>
      <c r="DL10" s="36">
        <v>3.4666670000000002</v>
      </c>
      <c r="DM10" s="36">
        <v>3.8552629999999999</v>
      </c>
      <c r="DN10" s="37">
        <v>3.7568630000000001</v>
      </c>
      <c r="DO10" s="38">
        <v>0.4392156862745098</v>
      </c>
      <c r="DP10" s="38">
        <v>0.27843137254901962</v>
      </c>
      <c r="DQ10" s="38">
        <v>7.0588235294117646E-2</v>
      </c>
      <c r="DR10" s="38">
        <v>0.21176470588235294</v>
      </c>
      <c r="DS10" s="37">
        <v>5.3157889999999997</v>
      </c>
      <c r="DT10" s="36">
        <v>5.303318</v>
      </c>
      <c r="DU10" s="36">
        <v>4.1666670000000003</v>
      </c>
      <c r="DV10" s="38">
        <v>0.44705882352941179</v>
      </c>
      <c r="DW10" s="38">
        <v>0.27450980392156865</v>
      </c>
      <c r="DX10" s="38">
        <v>0.12549019607843137</v>
      </c>
      <c r="DY10" s="38">
        <v>9.8039215686274508E-2</v>
      </c>
      <c r="DZ10" s="38">
        <v>5.4901960784313725E-2</v>
      </c>
      <c r="EA10" s="36">
        <v>5.1708540000000003</v>
      </c>
      <c r="EB10" s="36">
        <v>5.1724139999999998</v>
      </c>
      <c r="EC10" s="36">
        <v>3.9096389999999999</v>
      </c>
      <c r="ED10" s="36">
        <v>3.8745099999999999</v>
      </c>
      <c r="EE10" s="36">
        <v>3.9137249999999999</v>
      </c>
      <c r="EF10" s="36"/>
      <c r="EG10" s="38">
        <v>0.19607843137254902</v>
      </c>
      <c r="EH10" s="38">
        <v>0.53725490196078429</v>
      </c>
      <c r="EI10" s="38">
        <v>0.18431372549019609</v>
      </c>
      <c r="EJ10" s="38">
        <v>8.2352941176470587E-2</v>
      </c>
      <c r="EK10" s="38">
        <v>0.33333333333333331</v>
      </c>
      <c r="EL10" s="38">
        <v>0.16078431372549021</v>
      </c>
      <c r="EM10" s="38">
        <v>0.12941176470588237</v>
      </c>
      <c r="EN10" s="38">
        <v>0.25098039215686274</v>
      </c>
      <c r="EO10" s="38">
        <v>0.12549019607843137</v>
      </c>
      <c r="EP10" s="37"/>
      <c r="EQ10" s="37"/>
      <c r="ER10" s="37"/>
      <c r="ES10" s="37"/>
      <c r="ET10" s="37"/>
      <c r="EU10" s="37"/>
      <c r="EV10" s="37"/>
      <c r="EW10" s="37"/>
      <c r="EX10" s="38"/>
      <c r="EY10" s="38"/>
      <c r="EZ10" s="37"/>
      <c r="FA10" s="36"/>
      <c r="FB10" s="38"/>
      <c r="FC10" s="38"/>
      <c r="FD10" s="36"/>
      <c r="FE10" s="38"/>
      <c r="FF10" s="38"/>
      <c r="FG10" s="36"/>
      <c r="FH10" s="37"/>
      <c r="FI10" s="37"/>
      <c r="FJ10" s="37"/>
      <c r="FK10" s="37"/>
      <c r="FL10" s="36"/>
      <c r="FM10" s="36"/>
      <c r="FN10" s="38"/>
      <c r="FO10" s="38"/>
      <c r="FP10" s="38"/>
      <c r="FQ10" s="38"/>
      <c r="FR10" s="38"/>
      <c r="FS10" s="38"/>
      <c r="FT10" s="38"/>
      <c r="FU10" s="38"/>
      <c r="FV10" s="38"/>
      <c r="FW10" s="36"/>
      <c r="FX10" s="36"/>
      <c r="FY10" s="38"/>
      <c r="FZ10" s="38"/>
      <c r="GA10" s="36"/>
      <c r="GB10" s="38"/>
      <c r="GC10" s="38"/>
      <c r="GD10" s="36"/>
      <c r="GE10" s="36"/>
      <c r="GF10" s="36"/>
      <c r="GG10" s="36"/>
      <c r="GH10" s="37"/>
      <c r="GI10" s="37"/>
      <c r="GJ10" s="36"/>
      <c r="GK10" s="38"/>
      <c r="GL10" s="38"/>
      <c r="GM10" s="38"/>
      <c r="GN10" s="38"/>
      <c r="GO10" s="38"/>
      <c r="GP10" s="38"/>
      <c r="GQ10" s="38"/>
      <c r="GR10" s="38"/>
      <c r="GS10" s="38"/>
    </row>
    <row r="11" spans="1:201" x14ac:dyDescent="0.25">
      <c r="A11" s="41" t="s">
        <v>283</v>
      </c>
      <c r="B11" s="38">
        <v>5.2742616033755272E-3</v>
      </c>
      <c r="C11" s="38">
        <v>9.8101265822784806E-2</v>
      </c>
      <c r="D11" s="38">
        <v>0.32067510548523209</v>
      </c>
      <c r="E11" s="38">
        <v>0.560126582278481</v>
      </c>
      <c r="F11" s="38">
        <v>1.5822784810126583E-2</v>
      </c>
      <c r="G11" s="38">
        <v>0.16666666666666666</v>
      </c>
      <c r="H11" s="38">
        <f t="shared" si="1"/>
        <v>0.83333333333333337</v>
      </c>
      <c r="I11" s="38">
        <v>5.5907172995780588E-2</v>
      </c>
      <c r="J11" s="38">
        <f t="shared" si="0"/>
        <v>0.94409282700421937</v>
      </c>
      <c r="K11" s="38">
        <v>0.90740740740740744</v>
      </c>
      <c r="L11" s="38">
        <f t="shared" si="2"/>
        <v>9.259259259259256E-2</v>
      </c>
      <c r="M11" s="37">
        <v>4.8333329999999997</v>
      </c>
      <c r="N11" s="38">
        <v>0.91699604743083007</v>
      </c>
      <c r="O11" s="38">
        <f t="shared" si="3"/>
        <v>8.3003952569169925E-2</v>
      </c>
      <c r="P11" s="37">
        <v>4.6126480000000001</v>
      </c>
      <c r="Q11" s="38">
        <v>0.94418604651162785</v>
      </c>
      <c r="R11" s="38">
        <f t="shared" si="4"/>
        <v>5.5813953488372148E-2</v>
      </c>
      <c r="S11" s="37">
        <v>4.7860469999999999</v>
      </c>
      <c r="T11" s="37">
        <v>3.7337959999999999</v>
      </c>
      <c r="U11" s="37">
        <v>3.668981</v>
      </c>
      <c r="V11" s="37">
        <v>3.581019</v>
      </c>
      <c r="W11" s="36">
        <v>3.8287040000000001</v>
      </c>
      <c r="X11" s="37">
        <v>4.0425529999999998</v>
      </c>
      <c r="Y11" s="37">
        <v>4.4565219999999997</v>
      </c>
      <c r="Z11" s="36">
        <v>4.5111109999999996</v>
      </c>
      <c r="AA11" s="36">
        <v>4.4951460000000001</v>
      </c>
      <c r="AB11" s="36">
        <v>4.4255659999999999</v>
      </c>
      <c r="AC11" s="36">
        <v>3.7621359999999999</v>
      </c>
      <c r="AD11" s="36">
        <v>4.0970870000000001</v>
      </c>
      <c r="AE11" s="36">
        <v>4.206061</v>
      </c>
      <c r="AF11" s="36">
        <v>4.351515</v>
      </c>
      <c r="AG11" s="36">
        <v>3.969697</v>
      </c>
      <c r="AH11" s="36">
        <v>4.4545450000000004</v>
      </c>
      <c r="AI11" s="38">
        <v>0.42731277533039647</v>
      </c>
      <c r="AJ11" s="38">
        <f t="shared" si="5"/>
        <v>0.57268722466960353</v>
      </c>
      <c r="AK11" s="36">
        <v>4.6079299999999996</v>
      </c>
      <c r="AL11" s="36">
        <v>4.907489</v>
      </c>
      <c r="AM11" s="36">
        <v>4.8193830000000002</v>
      </c>
      <c r="AN11" s="36">
        <v>3.9230770000000001</v>
      </c>
      <c r="AO11" s="37">
        <v>3.8627449999999999</v>
      </c>
      <c r="AP11" s="37">
        <v>3.7234039999999999</v>
      </c>
      <c r="AQ11" s="36">
        <v>4.3617020000000002</v>
      </c>
      <c r="AR11" s="36">
        <v>4.5098039999999999</v>
      </c>
      <c r="AS11" s="36">
        <v>4.3043480000000001</v>
      </c>
      <c r="AT11" s="38">
        <v>0.44510385756676557</v>
      </c>
      <c r="AU11" s="38">
        <f t="shared" si="6"/>
        <v>0.55489614243323437</v>
      </c>
      <c r="AV11" s="37">
        <v>3.979228</v>
      </c>
      <c r="AW11" s="37">
        <v>3.8694359999999999</v>
      </c>
      <c r="AX11" s="36">
        <v>4.5370920000000003</v>
      </c>
      <c r="AY11" s="38">
        <v>0.62173913043478257</v>
      </c>
      <c r="AZ11" s="38">
        <f t="shared" si="7"/>
        <v>0.37826086956521743</v>
      </c>
      <c r="BA11" s="36">
        <v>4.2086959999999998</v>
      </c>
      <c r="BB11" s="36">
        <v>3.571739</v>
      </c>
      <c r="BC11" s="36">
        <v>3.7652169999999998</v>
      </c>
      <c r="BD11" s="37">
        <v>3.7586210000000002</v>
      </c>
      <c r="BE11" s="37">
        <v>4.2463439999999997</v>
      </c>
      <c r="BF11" s="36">
        <v>3.6918920000000002</v>
      </c>
      <c r="BG11" s="36">
        <v>3.6655669999999998</v>
      </c>
      <c r="BH11" s="36">
        <v>3.933484</v>
      </c>
      <c r="BI11" s="37">
        <v>3.7075469999999999</v>
      </c>
      <c r="BJ11" s="37">
        <v>4.5764990000000001</v>
      </c>
      <c r="BK11" s="36">
        <v>4.6874209999999996</v>
      </c>
      <c r="BL11" s="36">
        <v>3.1639339999999998</v>
      </c>
      <c r="BM11" s="37">
        <v>3.9243380000000001</v>
      </c>
      <c r="BN11" s="37">
        <v>3.669006</v>
      </c>
      <c r="BO11" s="36">
        <v>4.7265259999999998</v>
      </c>
      <c r="BP11" s="36">
        <v>3.595491</v>
      </c>
      <c r="BQ11" s="36">
        <v>3.8575949999999999</v>
      </c>
      <c r="BR11" s="38">
        <v>0.76344086021505375</v>
      </c>
      <c r="BS11" s="38">
        <f t="shared" si="8"/>
        <v>0.23655913978494625</v>
      </c>
      <c r="BT11" s="36">
        <v>4.5860219999999998</v>
      </c>
      <c r="BU11" s="38">
        <v>0.72799999999999998</v>
      </c>
      <c r="BV11" s="38">
        <f t="shared" si="9"/>
        <v>0.27200000000000002</v>
      </c>
      <c r="BW11" s="37">
        <v>4.6079999999999997</v>
      </c>
      <c r="BX11" s="37">
        <v>4.5816330000000001</v>
      </c>
      <c r="BY11" s="37">
        <v>4.6428570000000002</v>
      </c>
      <c r="BZ11" s="37">
        <v>4.5828569999999997</v>
      </c>
      <c r="CA11" s="37">
        <v>4.6965810000000001</v>
      </c>
      <c r="CB11" s="37">
        <v>4.6268820000000002</v>
      </c>
      <c r="CC11" s="36">
        <v>3.77657</v>
      </c>
      <c r="CD11" s="36">
        <v>3.8948659999999999</v>
      </c>
      <c r="CE11" s="36">
        <v>4.3348259999999996</v>
      </c>
      <c r="CF11" s="36">
        <v>4.9357300000000004</v>
      </c>
      <c r="CG11" s="36">
        <v>4.6423199999999998</v>
      </c>
      <c r="CH11" s="36">
        <v>4.7201769999999996</v>
      </c>
      <c r="CI11" s="38">
        <v>0.13291139240506328</v>
      </c>
      <c r="CJ11" s="38">
        <v>0.64873417721518989</v>
      </c>
      <c r="CK11" s="38">
        <v>0.19620253164556961</v>
      </c>
      <c r="CL11" s="38">
        <v>2.2151898734177215E-2</v>
      </c>
      <c r="CM11" s="36">
        <v>4.5507429999999998</v>
      </c>
      <c r="CN11" s="36">
        <v>4.3900620000000004</v>
      </c>
      <c r="CO11" s="36">
        <v>4.2961590000000003</v>
      </c>
      <c r="CP11" s="36">
        <v>4.30375</v>
      </c>
      <c r="CQ11" s="38">
        <v>0.29008438818565402</v>
      </c>
      <c r="CR11" s="38">
        <v>7.4894514767932491E-2</v>
      </c>
      <c r="CS11" s="38">
        <v>0.29430379746835444</v>
      </c>
      <c r="CT11" s="38">
        <v>0.34071729957805907</v>
      </c>
      <c r="CU11" s="38">
        <v>0.59583952451708766</v>
      </c>
      <c r="CV11" s="38">
        <f t="shared" si="10"/>
        <v>0.40416047548291234</v>
      </c>
      <c r="CW11" s="36">
        <v>4.5400910000000003</v>
      </c>
      <c r="CX11" s="36">
        <v>4.3888049999999996</v>
      </c>
      <c r="CY11" s="36">
        <v>4.255274</v>
      </c>
      <c r="CZ11" s="36">
        <v>4.0859629999999996</v>
      </c>
      <c r="DA11" s="36">
        <v>3.8594949999999999</v>
      </c>
      <c r="DB11" s="36">
        <v>3.9533119999999999</v>
      </c>
      <c r="DC11" s="36">
        <v>4.2836879999999997</v>
      </c>
      <c r="DD11" s="36">
        <v>4.4878049999999998</v>
      </c>
      <c r="DE11" s="36">
        <v>3.940426</v>
      </c>
      <c r="DF11" s="36">
        <v>4.1420839999999997</v>
      </c>
      <c r="DG11" s="37">
        <v>3.9698579999999999</v>
      </c>
      <c r="DH11" s="37">
        <v>4.1842750000000004</v>
      </c>
      <c r="DI11" s="37">
        <v>4.1569839999999996</v>
      </c>
      <c r="DJ11" s="37">
        <v>4.1238939999999999</v>
      </c>
      <c r="DK11" s="36">
        <v>4.0530970000000002</v>
      </c>
      <c r="DL11" s="36">
        <v>3.9565220000000001</v>
      </c>
      <c r="DM11" s="36">
        <v>4.2266190000000003</v>
      </c>
      <c r="DN11" s="37">
        <v>3.9978899999999999</v>
      </c>
      <c r="DO11" s="38">
        <v>0.49156118143459915</v>
      </c>
      <c r="DP11" s="38">
        <v>0.19514767932489452</v>
      </c>
      <c r="DQ11" s="38">
        <v>7.5949367088607597E-2</v>
      </c>
      <c r="DR11" s="38">
        <v>0.23734177215189872</v>
      </c>
      <c r="DS11" s="37">
        <v>5.4080599999999999</v>
      </c>
      <c r="DT11" s="36">
        <v>5.3260870000000002</v>
      </c>
      <c r="DU11" s="36">
        <v>4.1136359999999996</v>
      </c>
      <c r="DV11" s="38">
        <v>0.30590717299578057</v>
      </c>
      <c r="DW11" s="38">
        <v>0.30590717299578057</v>
      </c>
      <c r="DX11" s="38">
        <v>0.12025316455696203</v>
      </c>
      <c r="DY11" s="38">
        <v>0.19620253164556961</v>
      </c>
      <c r="DZ11" s="38">
        <v>7.1729957805907171E-2</v>
      </c>
      <c r="EA11" s="36">
        <v>5.3997489999999999</v>
      </c>
      <c r="EB11" s="36">
        <v>5.4187500000000002</v>
      </c>
      <c r="EC11" s="36">
        <v>4.3534360000000003</v>
      </c>
      <c r="ED11" s="36">
        <v>4.0601269999999996</v>
      </c>
      <c r="EE11" s="36">
        <v>4.1392410000000002</v>
      </c>
      <c r="EF11" s="36"/>
      <c r="EG11" s="38">
        <v>4.852320675105485E-2</v>
      </c>
      <c r="EH11" s="38">
        <v>0.54430379746835444</v>
      </c>
      <c r="EI11" s="38">
        <v>0.27742616033755274</v>
      </c>
      <c r="EJ11" s="38">
        <v>0.12974683544303797</v>
      </c>
      <c r="EK11" s="38">
        <v>0.41695702671312429</v>
      </c>
      <c r="EL11" s="38">
        <v>7.8977932636469225E-2</v>
      </c>
      <c r="EM11" s="38">
        <v>0.13607594936708861</v>
      </c>
      <c r="EN11" s="38">
        <v>0.25783972125435539</v>
      </c>
      <c r="EO11" s="38">
        <v>8.7552742616033755E-2</v>
      </c>
      <c r="EP11" s="37"/>
      <c r="EQ11" s="37"/>
      <c r="ER11" s="37"/>
      <c r="ES11" s="37"/>
      <c r="ET11" s="37"/>
      <c r="EU11" s="37"/>
      <c r="EV11" s="37"/>
      <c r="EW11" s="37"/>
      <c r="EX11" s="38"/>
      <c r="EY11" s="38"/>
      <c r="EZ11" s="37"/>
      <c r="FA11" s="36"/>
      <c r="FB11" s="38"/>
      <c r="FC11" s="38"/>
      <c r="FD11" s="36"/>
      <c r="FE11" s="38"/>
      <c r="FF11" s="38"/>
      <c r="FG11" s="36"/>
      <c r="FH11" s="37"/>
      <c r="FI11" s="37"/>
      <c r="FJ11" s="37"/>
      <c r="FK11" s="37"/>
      <c r="FL11" s="36"/>
      <c r="FM11" s="36"/>
      <c r="FN11" s="38"/>
      <c r="FO11" s="38"/>
      <c r="FP11" s="38"/>
      <c r="FQ11" s="38"/>
      <c r="FR11" s="38"/>
      <c r="FS11" s="38"/>
      <c r="FT11" s="38"/>
      <c r="FU11" s="38"/>
      <c r="FV11" s="38"/>
      <c r="FW11" s="36"/>
      <c r="FX11" s="36"/>
      <c r="FY11" s="38"/>
      <c r="FZ11" s="38"/>
      <c r="GA11" s="36"/>
      <c r="GB11" s="38"/>
      <c r="GC11" s="38"/>
      <c r="GD11" s="36"/>
      <c r="GE11" s="36"/>
      <c r="GF11" s="36"/>
      <c r="GG11" s="36"/>
      <c r="GH11" s="37"/>
      <c r="GI11" s="37"/>
      <c r="GJ11" s="36"/>
      <c r="GK11" s="38"/>
      <c r="GL11" s="38"/>
      <c r="GM11" s="38"/>
      <c r="GN11" s="38"/>
      <c r="GO11" s="38"/>
      <c r="GP11" s="38"/>
      <c r="GQ11" s="38"/>
      <c r="GR11" s="38"/>
      <c r="GS11" s="38"/>
    </row>
    <row r="12" spans="1:201" x14ac:dyDescent="0.25">
      <c r="A12" s="41" t="s">
        <v>284</v>
      </c>
      <c r="B12" s="38">
        <v>1.4245014245014245E-2</v>
      </c>
      <c r="C12" s="38">
        <v>7.9772079772079771E-2</v>
      </c>
      <c r="D12" s="38">
        <v>0.34472934472934474</v>
      </c>
      <c r="E12" s="38">
        <v>0.44444444444444442</v>
      </c>
      <c r="F12" s="38">
        <v>0.11680911680911681</v>
      </c>
      <c r="G12" s="38">
        <v>9.9715099715099717E-2</v>
      </c>
      <c r="H12" s="38">
        <f t="shared" si="1"/>
        <v>0.90028490028490027</v>
      </c>
      <c r="I12" s="38">
        <v>0.17094017094017094</v>
      </c>
      <c r="J12" s="38">
        <f t="shared" si="0"/>
        <v>0.829059829059829</v>
      </c>
      <c r="K12" s="38">
        <v>0.90476190476190477</v>
      </c>
      <c r="L12" s="38">
        <f t="shared" si="2"/>
        <v>9.5238095238095233E-2</v>
      </c>
      <c r="M12" s="37">
        <v>4.1904760000000003</v>
      </c>
      <c r="N12" s="38">
        <v>0.92391304347826086</v>
      </c>
      <c r="O12" s="38">
        <f t="shared" si="3"/>
        <v>7.6086956521739135E-2</v>
      </c>
      <c r="P12" s="37">
        <v>4.3152169999999996</v>
      </c>
      <c r="Q12" s="38">
        <v>0.9568965517241379</v>
      </c>
      <c r="R12" s="38">
        <f t="shared" si="4"/>
        <v>4.31034482758621E-2</v>
      </c>
      <c r="S12" s="37">
        <v>4.4568969999999997</v>
      </c>
      <c r="T12" s="37">
        <v>3.5245099999999998</v>
      </c>
      <c r="U12" s="37">
        <v>3.3529409999999999</v>
      </c>
      <c r="V12" s="37">
        <v>3.2107839999999999</v>
      </c>
      <c r="W12" s="36">
        <v>3.7254900000000002</v>
      </c>
      <c r="X12" s="37">
        <v>2.6981130000000002</v>
      </c>
      <c r="Y12" s="37">
        <v>3.4655170000000002</v>
      </c>
      <c r="Z12" s="36">
        <v>3.964286</v>
      </c>
      <c r="AA12" s="36">
        <v>4.3024190000000004</v>
      </c>
      <c r="AB12" s="36">
        <v>4.2459680000000004</v>
      </c>
      <c r="AC12" s="36">
        <v>3.4717739999999999</v>
      </c>
      <c r="AD12" s="36">
        <v>3.9072580000000001</v>
      </c>
      <c r="AE12" s="36">
        <v>3.5777779999999999</v>
      </c>
      <c r="AF12" s="36">
        <v>3.9444439999999998</v>
      </c>
      <c r="AG12" s="36">
        <v>3.6555559999999998</v>
      </c>
      <c r="AH12" s="36">
        <v>4.0333329999999998</v>
      </c>
      <c r="AI12" s="38">
        <v>0.60162601626016265</v>
      </c>
      <c r="AJ12" s="38">
        <f t="shared" si="5"/>
        <v>0.39837398373983735</v>
      </c>
      <c r="AK12" s="36">
        <v>4.3495929999999996</v>
      </c>
      <c r="AL12" s="36">
        <v>4.6341460000000003</v>
      </c>
      <c r="AM12" s="36">
        <v>4.6585369999999999</v>
      </c>
      <c r="AN12" s="36">
        <v>2.733333</v>
      </c>
      <c r="AO12" s="37">
        <v>2.6896550000000001</v>
      </c>
      <c r="AP12" s="37">
        <v>2.8070179999999998</v>
      </c>
      <c r="AQ12" s="36">
        <v>2.901961</v>
      </c>
      <c r="AR12" s="36">
        <v>3.372881</v>
      </c>
      <c r="AS12" s="36">
        <v>3.9672130000000001</v>
      </c>
      <c r="AT12" s="38">
        <v>0.57553956834532372</v>
      </c>
      <c r="AU12" s="38">
        <f t="shared" si="6"/>
        <v>0.42446043165467628</v>
      </c>
      <c r="AV12" s="37">
        <v>3.374101</v>
      </c>
      <c r="AW12" s="37">
        <v>3.035971</v>
      </c>
      <c r="AX12" s="36">
        <v>4.0215829999999997</v>
      </c>
      <c r="AY12" s="38">
        <v>0.62337662337662336</v>
      </c>
      <c r="AZ12" s="38">
        <f t="shared" si="7"/>
        <v>0.37662337662337664</v>
      </c>
      <c r="BA12" s="36">
        <v>3.7207789999999998</v>
      </c>
      <c r="BB12" s="36">
        <v>3.3181820000000002</v>
      </c>
      <c r="BC12" s="36">
        <v>3.6233770000000001</v>
      </c>
      <c r="BD12" s="37">
        <v>3.2953220000000001</v>
      </c>
      <c r="BE12" s="37">
        <v>3.7439019999999998</v>
      </c>
      <c r="BF12" s="36">
        <v>3.2434780000000001</v>
      </c>
      <c r="BG12" s="36">
        <v>3.3947370000000001</v>
      </c>
      <c r="BH12" s="36">
        <v>3.6498520000000001</v>
      </c>
      <c r="BI12" s="37">
        <v>3.481366</v>
      </c>
      <c r="BJ12" s="37">
        <v>3.98556</v>
      </c>
      <c r="BK12" s="36">
        <v>4.1482890000000001</v>
      </c>
      <c r="BL12" s="36">
        <v>2.3894739999999999</v>
      </c>
      <c r="BM12" s="37">
        <v>3.5034480000000001</v>
      </c>
      <c r="BN12" s="37">
        <v>3.1182110000000001</v>
      </c>
      <c r="BO12" s="36">
        <v>4.4249200000000002</v>
      </c>
      <c r="BP12" s="36">
        <v>3.301075</v>
      </c>
      <c r="BQ12" s="36">
        <v>3.4843299999999999</v>
      </c>
      <c r="BR12" s="38">
        <v>0.8571428571428571</v>
      </c>
      <c r="BS12" s="38">
        <f t="shared" si="8"/>
        <v>0.1428571428571429</v>
      </c>
      <c r="BT12" s="36">
        <v>4.0989009999999997</v>
      </c>
      <c r="BU12" s="38">
        <v>0.86764705882352944</v>
      </c>
      <c r="BV12" s="38">
        <f t="shared" si="9"/>
        <v>0.13235294117647056</v>
      </c>
      <c r="BW12" s="37">
        <v>4.3088240000000004</v>
      </c>
      <c r="BX12" s="37">
        <v>4.3571429999999998</v>
      </c>
      <c r="BY12" s="37">
        <v>4.5</v>
      </c>
      <c r="BZ12" s="37">
        <v>4.1338030000000003</v>
      </c>
      <c r="CA12" s="37">
        <v>4.7879659999999999</v>
      </c>
      <c r="CB12" s="37">
        <v>4.7155170000000002</v>
      </c>
      <c r="CC12" s="36">
        <v>3.7980770000000001</v>
      </c>
      <c r="CD12" s="36">
        <v>3.9772729999999998</v>
      </c>
      <c r="CE12" s="36">
        <v>3.9144540000000001</v>
      </c>
      <c r="CF12" s="36">
        <v>3.997093</v>
      </c>
      <c r="CG12" s="36">
        <v>4.2937690000000002</v>
      </c>
      <c r="CH12" s="36">
        <v>4.1727270000000001</v>
      </c>
      <c r="CI12" s="38">
        <v>0.19943019943019943</v>
      </c>
      <c r="CJ12" s="38">
        <v>0.62108262108262113</v>
      </c>
      <c r="CK12" s="38">
        <v>0.16809116809116809</v>
      </c>
      <c r="CL12" s="38">
        <v>1.1396011396011397E-2</v>
      </c>
      <c r="CM12" s="36">
        <v>4.3589739999999999</v>
      </c>
      <c r="CN12" s="36">
        <v>4.0583939999999998</v>
      </c>
      <c r="CO12" s="36">
        <v>3.9635039999999999</v>
      </c>
      <c r="CP12" s="36">
        <v>3.9230770000000001</v>
      </c>
      <c r="CQ12" s="38">
        <v>0.14529914529914531</v>
      </c>
      <c r="CR12" s="38">
        <v>9.4017094017094016E-2</v>
      </c>
      <c r="CS12" s="38">
        <v>0.43874643874643876</v>
      </c>
      <c r="CT12" s="38">
        <v>0.32193732193732194</v>
      </c>
      <c r="CU12" s="38">
        <v>0.65</v>
      </c>
      <c r="CV12" s="38">
        <f t="shared" si="10"/>
        <v>0.35</v>
      </c>
      <c r="CW12" s="36">
        <v>4.5777029999999996</v>
      </c>
      <c r="CX12" s="36">
        <v>4.4087839999999998</v>
      </c>
      <c r="CY12" s="36">
        <v>3.968661</v>
      </c>
      <c r="CZ12" s="36">
        <v>3.625</v>
      </c>
      <c r="DA12" s="36">
        <v>3.1333329999999999</v>
      </c>
      <c r="DB12" s="36">
        <v>3.4631270000000001</v>
      </c>
      <c r="DC12" s="36">
        <v>3.8786890000000001</v>
      </c>
      <c r="DD12" s="36">
        <v>3.9907409999999999</v>
      </c>
      <c r="DE12" s="36">
        <v>3.4900280000000001</v>
      </c>
      <c r="DF12" s="36">
        <v>3.749117</v>
      </c>
      <c r="DG12" s="37">
        <v>3.5065499999999998</v>
      </c>
      <c r="DH12" s="37">
        <v>3.76</v>
      </c>
      <c r="DI12" s="37">
        <v>3.7129029999999998</v>
      </c>
      <c r="DJ12" s="37">
        <v>3.692053</v>
      </c>
      <c r="DK12" s="36">
        <v>3.7737229999999999</v>
      </c>
      <c r="DL12" s="36">
        <v>3.4578310000000001</v>
      </c>
      <c r="DM12" s="36">
        <v>3.6608700000000001</v>
      </c>
      <c r="DN12" s="37">
        <v>3.5754990000000002</v>
      </c>
      <c r="DO12" s="38">
        <v>0.53276353276353272</v>
      </c>
      <c r="DP12" s="38">
        <v>0.23361823361823361</v>
      </c>
      <c r="DQ12" s="38">
        <v>3.4188034188034191E-2</v>
      </c>
      <c r="DR12" s="38">
        <v>0.19943019943019943</v>
      </c>
      <c r="DS12" s="37">
        <v>5.0817839999999999</v>
      </c>
      <c r="DT12" s="36">
        <v>5.0256410000000002</v>
      </c>
      <c r="DU12" s="36">
        <v>3.6872039999999999</v>
      </c>
      <c r="DV12" s="38">
        <v>0.50712250712250717</v>
      </c>
      <c r="DW12" s="38">
        <v>0.20227920227920229</v>
      </c>
      <c r="DX12" s="38">
        <v>9.4017094017094016E-2</v>
      </c>
      <c r="DY12" s="38">
        <v>9.1168091168091173E-2</v>
      </c>
      <c r="DZ12" s="38">
        <v>0.10541310541310542</v>
      </c>
      <c r="EA12" s="36">
        <v>4.9506170000000003</v>
      </c>
      <c r="EB12" s="36">
        <v>4.9382720000000004</v>
      </c>
      <c r="EC12" s="36">
        <v>3.222772</v>
      </c>
      <c r="ED12" s="36">
        <v>3.6353279999999999</v>
      </c>
      <c r="EE12" s="36">
        <v>3.7464390000000001</v>
      </c>
      <c r="EF12" s="36"/>
      <c r="EG12" s="38">
        <v>0.22792022792022792</v>
      </c>
      <c r="EH12" s="38">
        <v>0.46723646723646722</v>
      </c>
      <c r="EI12" s="38">
        <v>0.19943019943019943</v>
      </c>
      <c r="EJ12" s="38">
        <v>0.10541310541310542</v>
      </c>
      <c r="EK12" s="38">
        <v>0.3247863247863248</v>
      </c>
      <c r="EL12" s="38">
        <v>0.15669515669515668</v>
      </c>
      <c r="EM12" s="38">
        <v>0.17948717948717949</v>
      </c>
      <c r="EN12" s="38">
        <v>0.23076923076923078</v>
      </c>
      <c r="EO12" s="38">
        <v>0.10826210826210826</v>
      </c>
      <c r="EP12" s="37"/>
      <c r="EQ12" s="37"/>
      <c r="ER12" s="37"/>
      <c r="ES12" s="37"/>
      <c r="ET12" s="37"/>
      <c r="EU12" s="37"/>
      <c r="EV12" s="37"/>
      <c r="EW12" s="37"/>
      <c r="EX12" s="38"/>
      <c r="EY12" s="38"/>
      <c r="EZ12" s="37"/>
      <c r="FA12" s="36"/>
      <c r="FB12" s="38"/>
      <c r="FC12" s="38"/>
      <c r="FD12" s="36"/>
      <c r="FE12" s="38"/>
      <c r="FF12" s="38"/>
      <c r="FG12" s="36"/>
      <c r="FH12" s="37"/>
      <c r="FI12" s="37"/>
      <c r="FJ12" s="37"/>
      <c r="FK12" s="37"/>
      <c r="FL12" s="36"/>
      <c r="FM12" s="36"/>
      <c r="FN12" s="38"/>
      <c r="FO12" s="38"/>
      <c r="FP12" s="38"/>
      <c r="FQ12" s="38"/>
      <c r="FR12" s="38"/>
      <c r="FS12" s="38"/>
      <c r="FT12" s="38"/>
      <c r="FU12" s="38"/>
      <c r="FV12" s="38"/>
      <c r="FW12" s="36"/>
      <c r="FX12" s="36"/>
      <c r="FY12" s="38"/>
      <c r="FZ12" s="38"/>
      <c r="GA12" s="36"/>
      <c r="GB12" s="38"/>
      <c r="GC12" s="38"/>
      <c r="GD12" s="36"/>
      <c r="GE12" s="36"/>
      <c r="GF12" s="36"/>
      <c r="GG12" s="36"/>
      <c r="GH12" s="37"/>
      <c r="GI12" s="37"/>
      <c r="GJ12" s="36"/>
      <c r="GK12" s="38"/>
      <c r="GL12" s="38"/>
      <c r="GM12" s="38"/>
      <c r="GN12" s="38"/>
      <c r="GO12" s="38"/>
      <c r="GP12" s="38"/>
      <c r="GQ12" s="38"/>
      <c r="GR12" s="38"/>
      <c r="GS12" s="38"/>
    </row>
    <row r="13" spans="1:201" x14ac:dyDescent="0.25">
      <c r="A13" s="41" t="s">
        <v>285</v>
      </c>
      <c r="B13" s="38">
        <v>1.948051948051948E-2</v>
      </c>
      <c r="C13" s="38">
        <v>0.11038961038961038</v>
      </c>
      <c r="D13" s="38">
        <v>0.37662337662337664</v>
      </c>
      <c r="E13" s="38">
        <v>0.48701298701298701</v>
      </c>
      <c r="F13" s="38">
        <v>6.4935064935064939E-3</v>
      </c>
      <c r="G13" s="38">
        <v>0.24025974025974026</v>
      </c>
      <c r="H13" s="38">
        <f t="shared" si="1"/>
        <v>0.75974025974025972</v>
      </c>
      <c r="I13" s="38">
        <v>0.24675324675324675</v>
      </c>
      <c r="J13" s="38">
        <f t="shared" si="0"/>
        <v>0.75324675324675328</v>
      </c>
      <c r="K13" s="38"/>
      <c r="L13" s="38"/>
      <c r="M13" s="37">
        <v>3.454545</v>
      </c>
      <c r="N13" s="38"/>
      <c r="O13" s="38"/>
      <c r="P13" s="37">
        <v>4.2054790000000004</v>
      </c>
      <c r="Q13" s="38"/>
      <c r="R13" s="38"/>
      <c r="S13" s="37">
        <v>3.4743590000000002</v>
      </c>
      <c r="T13" s="37">
        <v>3.7979799999999999</v>
      </c>
      <c r="U13" s="37">
        <v>3.6363639999999999</v>
      </c>
      <c r="V13" s="37">
        <v>3.4646460000000001</v>
      </c>
      <c r="W13" s="36">
        <v>3.5858590000000001</v>
      </c>
      <c r="X13" s="37">
        <v>3.4210530000000001</v>
      </c>
      <c r="Y13" s="37">
        <v>4.0789470000000003</v>
      </c>
      <c r="Z13" s="36">
        <v>3.8684210000000001</v>
      </c>
      <c r="AA13" s="36">
        <v>3.2743359999999999</v>
      </c>
      <c r="AB13" s="36">
        <v>3.7522120000000001</v>
      </c>
      <c r="AC13" s="36">
        <v>2.8584070000000001</v>
      </c>
      <c r="AD13" s="36">
        <v>3.486726</v>
      </c>
      <c r="AE13" s="36">
        <v>3.2205879999999998</v>
      </c>
      <c r="AF13" s="36">
        <v>3.8382350000000001</v>
      </c>
      <c r="AG13" s="36">
        <v>3.1617649999999999</v>
      </c>
      <c r="AH13" s="36">
        <v>3.9264709999999998</v>
      </c>
      <c r="AI13" s="38"/>
      <c r="AJ13" s="38"/>
      <c r="AK13" s="36">
        <v>4.3484850000000002</v>
      </c>
      <c r="AL13" s="36">
        <v>4.530303</v>
      </c>
      <c r="AM13" s="36">
        <v>4.8484850000000002</v>
      </c>
      <c r="AN13" s="36">
        <v>3.052632</v>
      </c>
      <c r="AO13" s="37">
        <v>3.2368420000000002</v>
      </c>
      <c r="AP13" s="37">
        <v>3.1388889999999998</v>
      </c>
      <c r="AQ13" s="36">
        <v>3.7878790000000002</v>
      </c>
      <c r="AR13" s="36">
        <v>3.3684210000000001</v>
      </c>
      <c r="AS13" s="36">
        <v>3.8601399999999999</v>
      </c>
      <c r="AT13" s="38"/>
      <c r="AU13" s="38"/>
      <c r="AV13" s="37">
        <v>3.2934779999999999</v>
      </c>
      <c r="AW13" s="37">
        <v>3.1847829999999999</v>
      </c>
      <c r="AX13" s="36">
        <v>3.9239130000000002</v>
      </c>
      <c r="AY13" s="38"/>
      <c r="AZ13" s="38"/>
      <c r="BA13" s="36">
        <v>3.9325839999999999</v>
      </c>
      <c r="BB13" s="36">
        <v>3.9325839999999999</v>
      </c>
      <c r="BC13" s="36">
        <v>3.9101119999999998</v>
      </c>
      <c r="BD13" s="37">
        <v>3.6883119999999998</v>
      </c>
      <c r="BE13" s="37">
        <v>3.9655170000000002</v>
      </c>
      <c r="BF13" s="36">
        <v>3.993506</v>
      </c>
      <c r="BG13" s="36">
        <v>4.1589400000000003</v>
      </c>
      <c r="BH13" s="36">
        <v>4.0273969999999997</v>
      </c>
      <c r="BI13" s="37">
        <v>3.9275359999999999</v>
      </c>
      <c r="BJ13" s="37">
        <v>4.5547449999999996</v>
      </c>
      <c r="BK13" s="36">
        <v>4.635135</v>
      </c>
      <c r="BL13" s="36">
        <v>2.1052629999999999</v>
      </c>
      <c r="BM13" s="37">
        <v>3.464286</v>
      </c>
      <c r="BN13" s="37">
        <v>3.2624110000000002</v>
      </c>
      <c r="BO13" s="36">
        <v>4.2183099999999998</v>
      </c>
      <c r="BP13" s="36">
        <v>3.3125</v>
      </c>
      <c r="BQ13" s="36">
        <v>3.6103900000000002</v>
      </c>
      <c r="BR13" s="38"/>
      <c r="BS13" s="38"/>
      <c r="BT13" s="36">
        <v>3.6851850000000002</v>
      </c>
      <c r="BU13" s="38"/>
      <c r="BV13" s="38"/>
      <c r="BW13" s="37">
        <v>3.4848479999999999</v>
      </c>
      <c r="BX13" s="37">
        <v>4.2105259999999998</v>
      </c>
      <c r="BY13" s="37">
        <v>4.2807019999999998</v>
      </c>
      <c r="BZ13" s="37">
        <v>3.8505750000000001</v>
      </c>
      <c r="CA13" s="37">
        <v>4.6315790000000003</v>
      </c>
      <c r="CB13" s="37">
        <v>4.5394740000000002</v>
      </c>
      <c r="CC13" s="36">
        <v>3.378571</v>
      </c>
      <c r="CD13" s="36">
        <v>3.4964029999999999</v>
      </c>
      <c r="CE13" s="36">
        <v>4.0136050000000001</v>
      </c>
      <c r="CF13" s="36">
        <v>5.0067110000000001</v>
      </c>
      <c r="CG13" s="36">
        <v>4.8947370000000001</v>
      </c>
      <c r="CH13" s="36">
        <v>4.4496120000000001</v>
      </c>
      <c r="CI13" s="38">
        <v>0.12987012987012986</v>
      </c>
      <c r="CJ13" s="38">
        <v>0.62987012987012991</v>
      </c>
      <c r="CK13" s="38">
        <v>0.22727272727272727</v>
      </c>
      <c r="CL13" s="38">
        <v>1.2987012987012988E-2</v>
      </c>
      <c r="CM13" s="36">
        <v>4.2954549999999996</v>
      </c>
      <c r="CN13" s="36">
        <v>4.1439389999999996</v>
      </c>
      <c r="CO13" s="36">
        <v>3.9694660000000002</v>
      </c>
      <c r="CP13" s="36">
        <v>3.9160309999999998</v>
      </c>
      <c r="CQ13" s="38">
        <v>3.896103896103896E-2</v>
      </c>
      <c r="CR13" s="38">
        <v>6.4935064935064929E-2</v>
      </c>
      <c r="CS13" s="38">
        <v>0.58441558441558439</v>
      </c>
      <c r="CT13" s="38">
        <v>0.31168831168831168</v>
      </c>
      <c r="CU13" s="38"/>
      <c r="CV13" s="38"/>
      <c r="CW13" s="36">
        <v>4.8561639999999997</v>
      </c>
      <c r="CX13" s="36">
        <v>4.8698629999999996</v>
      </c>
      <c r="CY13" s="36">
        <v>4.2662339999999999</v>
      </c>
      <c r="CZ13" s="36">
        <v>3.7284769999999998</v>
      </c>
      <c r="DA13" s="36">
        <v>3.4705879999999998</v>
      </c>
      <c r="DB13" s="36">
        <v>3.598684</v>
      </c>
      <c r="DC13" s="36">
        <v>3.7234039999999999</v>
      </c>
      <c r="DD13" s="36">
        <v>3.7808220000000001</v>
      </c>
      <c r="DE13" s="36">
        <v>3.454545</v>
      </c>
      <c r="DF13" s="36">
        <v>3.406504</v>
      </c>
      <c r="DG13" s="37">
        <v>3.4424779999999999</v>
      </c>
      <c r="DH13" s="37">
        <v>3.7482519999999999</v>
      </c>
      <c r="DI13" s="37">
        <v>3.6978420000000001</v>
      </c>
      <c r="DJ13" s="37">
        <v>3.5481479999999999</v>
      </c>
      <c r="DK13" s="36">
        <v>3.9874999999999998</v>
      </c>
      <c r="DL13" s="36">
        <v>3.6304349999999999</v>
      </c>
      <c r="DM13" s="36">
        <v>3.85</v>
      </c>
      <c r="DN13" s="37">
        <v>3.6298699999999999</v>
      </c>
      <c r="DO13" s="38">
        <v>0.40909090909090912</v>
      </c>
      <c r="DP13" s="38">
        <v>0.22727272727272727</v>
      </c>
      <c r="DQ13" s="38">
        <v>0.13636363636363635</v>
      </c>
      <c r="DR13" s="38">
        <v>0.22727272727272727</v>
      </c>
      <c r="DS13" s="37">
        <v>5.1944439999999998</v>
      </c>
      <c r="DT13" s="36">
        <v>5.0139860000000001</v>
      </c>
      <c r="DU13" s="36">
        <v>3.8108110000000002</v>
      </c>
      <c r="DV13" s="38">
        <v>0.35714285714285715</v>
      </c>
      <c r="DW13" s="38">
        <v>0.30519480519480519</v>
      </c>
      <c r="DX13" s="38">
        <v>3.896103896103896E-2</v>
      </c>
      <c r="DY13" s="38">
        <v>0.11688311688311688</v>
      </c>
      <c r="DZ13" s="38">
        <v>0.18181818181818182</v>
      </c>
      <c r="EA13" s="36">
        <v>4.9313729999999998</v>
      </c>
      <c r="EB13" s="36">
        <v>4.8446600000000002</v>
      </c>
      <c r="EC13" s="36">
        <v>3.7977530000000002</v>
      </c>
      <c r="ED13" s="36"/>
      <c r="EE13" s="36"/>
      <c r="EF13" s="36">
        <v>3.831169</v>
      </c>
      <c r="EG13" s="38">
        <v>0.14935064935064934</v>
      </c>
      <c r="EH13" s="38">
        <v>0.52597402597402598</v>
      </c>
      <c r="EI13" s="38">
        <v>0.22077922077922077</v>
      </c>
      <c r="EJ13" s="38">
        <v>0.1038961038961039</v>
      </c>
      <c r="EK13" s="38">
        <v>0.33116883116883117</v>
      </c>
      <c r="EL13" s="38">
        <v>0.13636363636363635</v>
      </c>
      <c r="EM13" s="38">
        <v>0.20129870129870131</v>
      </c>
      <c r="EN13" s="38">
        <v>0.21428571428571427</v>
      </c>
      <c r="EO13" s="38">
        <v>0.11688311688311688</v>
      </c>
      <c r="EP13" s="37"/>
      <c r="EQ13" s="37"/>
      <c r="ER13" s="37"/>
      <c r="ES13" s="37"/>
      <c r="ET13" s="37"/>
      <c r="EU13" s="37"/>
      <c r="EV13" s="37"/>
      <c r="EW13" s="37"/>
      <c r="EX13" s="38"/>
      <c r="EY13" s="38"/>
      <c r="EZ13" s="37"/>
      <c r="FA13" s="36"/>
      <c r="FB13" s="38"/>
      <c r="FC13" s="38"/>
      <c r="FD13" s="36"/>
      <c r="FE13" s="38"/>
      <c r="FF13" s="38"/>
      <c r="FG13" s="36"/>
      <c r="FH13" s="37"/>
      <c r="FI13" s="37"/>
      <c r="FJ13" s="37"/>
      <c r="FK13" s="37"/>
      <c r="FL13" s="36"/>
      <c r="FM13" s="36"/>
      <c r="FN13" s="38"/>
      <c r="FO13" s="38"/>
      <c r="FP13" s="38"/>
      <c r="FQ13" s="38"/>
      <c r="FR13" s="38"/>
      <c r="FS13" s="38"/>
      <c r="FT13" s="38"/>
      <c r="FU13" s="38"/>
      <c r="FV13" s="38"/>
      <c r="FW13" s="36"/>
      <c r="FX13" s="36"/>
      <c r="FY13" s="38"/>
      <c r="FZ13" s="38"/>
      <c r="GA13" s="36"/>
      <c r="GB13" s="38"/>
      <c r="GC13" s="38"/>
      <c r="GD13" s="36"/>
      <c r="GE13" s="36"/>
      <c r="GF13" s="36"/>
      <c r="GG13" s="36"/>
      <c r="GH13" s="37"/>
      <c r="GI13" s="37"/>
      <c r="GJ13" s="36"/>
      <c r="GK13" s="38"/>
      <c r="GL13" s="38"/>
      <c r="GM13" s="38"/>
      <c r="GN13" s="38"/>
      <c r="GO13" s="38"/>
      <c r="GP13" s="38"/>
      <c r="GQ13" s="38"/>
      <c r="GR13" s="38"/>
      <c r="GS13" s="38"/>
    </row>
    <row r="14" spans="1:201" x14ac:dyDescent="0.25">
      <c r="A14" s="41" t="s">
        <v>286</v>
      </c>
      <c r="B14" s="38">
        <v>1.3698630136986301E-2</v>
      </c>
      <c r="C14" s="38">
        <v>3.4246575342465752E-2</v>
      </c>
      <c r="D14" s="38">
        <v>0.37671232876712329</v>
      </c>
      <c r="E14" s="38">
        <v>0.4863013698630137</v>
      </c>
      <c r="F14" s="38">
        <v>8.9041095890410954E-2</v>
      </c>
      <c r="G14" s="38">
        <v>0.38356164383561642</v>
      </c>
      <c r="H14" s="38">
        <f t="shared" si="1"/>
        <v>0.61643835616438358</v>
      </c>
      <c r="I14" s="38">
        <v>0.19178082191780821</v>
      </c>
      <c r="J14" s="38">
        <f t="shared" si="0"/>
        <v>0.80821917808219179</v>
      </c>
      <c r="K14" s="38">
        <v>0.90909090909090906</v>
      </c>
      <c r="L14" s="38">
        <f t="shared" si="2"/>
        <v>9.0909090909090939E-2</v>
      </c>
      <c r="M14" s="37">
        <v>3.6363639999999999</v>
      </c>
      <c r="N14" s="38">
        <v>0.92727272727272725</v>
      </c>
      <c r="O14" s="38">
        <f t="shared" si="3"/>
        <v>7.2727272727272751E-2</v>
      </c>
      <c r="P14" s="37">
        <v>3.8727269999999998</v>
      </c>
      <c r="Q14" s="38">
        <v>0.96</v>
      </c>
      <c r="R14" s="38">
        <f t="shared" si="4"/>
        <v>4.0000000000000036E-2</v>
      </c>
      <c r="S14" s="37">
        <v>4.0599999999999996</v>
      </c>
      <c r="T14" s="37">
        <v>3.7529409999999999</v>
      </c>
      <c r="U14" s="37">
        <v>3.6588240000000001</v>
      </c>
      <c r="V14" s="37">
        <v>3.1764709999999998</v>
      </c>
      <c r="W14" s="36">
        <v>3.8588239999999998</v>
      </c>
      <c r="X14" s="37">
        <v>2.769231</v>
      </c>
      <c r="Y14" s="37">
        <v>3.538462</v>
      </c>
      <c r="Z14" s="36">
        <v>3.769231</v>
      </c>
      <c r="AA14" s="36">
        <v>3.4285709999999998</v>
      </c>
      <c r="AB14" s="36">
        <v>3.675325</v>
      </c>
      <c r="AC14" s="36">
        <v>2.961039</v>
      </c>
      <c r="AD14" s="36">
        <v>3.3766229999999999</v>
      </c>
      <c r="AE14" s="36">
        <v>3.4693879999999999</v>
      </c>
      <c r="AF14" s="36">
        <v>3.836735</v>
      </c>
      <c r="AG14" s="36">
        <v>3.4693879999999999</v>
      </c>
      <c r="AH14" s="36">
        <v>3.7959179999999999</v>
      </c>
      <c r="AI14" s="38">
        <v>0.70967741935483875</v>
      </c>
      <c r="AJ14" s="38">
        <f t="shared" si="5"/>
        <v>0.29032258064516125</v>
      </c>
      <c r="AK14" s="36">
        <v>4.5967739999999999</v>
      </c>
      <c r="AL14" s="36">
        <v>4.6129030000000002</v>
      </c>
      <c r="AM14" s="36">
        <v>4.5806449999999996</v>
      </c>
      <c r="AN14" s="36">
        <v>2.3928569999999998</v>
      </c>
      <c r="AO14" s="37">
        <v>2.6428569999999998</v>
      </c>
      <c r="AP14" s="37">
        <v>2.3703699999999999</v>
      </c>
      <c r="AQ14" s="36">
        <v>3</v>
      </c>
      <c r="AR14" s="36">
        <v>2.5714290000000002</v>
      </c>
      <c r="AS14" s="36">
        <v>3.8359380000000001</v>
      </c>
      <c r="AT14" s="38">
        <v>0.625</v>
      </c>
      <c r="AU14" s="38">
        <f t="shared" si="6"/>
        <v>0.375</v>
      </c>
      <c r="AV14" s="37">
        <v>3.828125</v>
      </c>
      <c r="AW14" s="37">
        <v>3.78125</v>
      </c>
      <c r="AX14" s="36">
        <v>4.25</v>
      </c>
      <c r="AY14" s="38">
        <v>0.91954022988505746</v>
      </c>
      <c r="AZ14" s="38">
        <f t="shared" si="7"/>
        <v>8.0459770114942541E-2</v>
      </c>
      <c r="BA14" s="36">
        <v>3.7931029999999999</v>
      </c>
      <c r="BB14" s="36">
        <v>3.298851</v>
      </c>
      <c r="BC14" s="36">
        <v>3.1494249999999999</v>
      </c>
      <c r="BD14" s="37">
        <v>3.531034</v>
      </c>
      <c r="BE14" s="37">
        <v>3.8439719999999999</v>
      </c>
      <c r="BF14" s="36">
        <v>3.5958899999999998</v>
      </c>
      <c r="BG14" s="36">
        <v>3.6170209999999998</v>
      </c>
      <c r="BH14" s="36">
        <v>3.5902780000000001</v>
      </c>
      <c r="BI14" s="37">
        <v>3.4427479999999999</v>
      </c>
      <c r="BJ14" s="37">
        <v>4.5234379999999996</v>
      </c>
      <c r="BK14" s="36">
        <v>4.913386</v>
      </c>
      <c r="BL14" s="36">
        <v>2.6808510000000001</v>
      </c>
      <c r="BM14" s="37">
        <v>3.2926829999999998</v>
      </c>
      <c r="BN14" s="37">
        <v>2.9</v>
      </c>
      <c r="BO14" s="36">
        <v>4.2307689999999996</v>
      </c>
      <c r="BP14" s="36">
        <v>2.8715600000000001</v>
      </c>
      <c r="BQ14" s="36">
        <v>3.458904</v>
      </c>
      <c r="BR14" s="38">
        <v>0.76595744680851063</v>
      </c>
      <c r="BS14" s="38">
        <f t="shared" si="8"/>
        <v>0.23404255319148937</v>
      </c>
      <c r="BT14" s="36">
        <v>4.0851059999999997</v>
      </c>
      <c r="BU14" s="38">
        <v>0.76666666666666672</v>
      </c>
      <c r="BV14" s="38">
        <f t="shared" si="9"/>
        <v>0.23333333333333328</v>
      </c>
      <c r="BW14" s="37">
        <v>3.4</v>
      </c>
      <c r="BX14" s="37">
        <v>3.9249999999999998</v>
      </c>
      <c r="BY14" s="37">
        <v>4.0750000000000002</v>
      </c>
      <c r="BZ14" s="37">
        <v>3.9315069999999999</v>
      </c>
      <c r="CA14" s="37">
        <v>4.9452049999999996</v>
      </c>
      <c r="CB14" s="37">
        <v>4.9517239999999996</v>
      </c>
      <c r="CC14" s="36">
        <v>4.5538460000000001</v>
      </c>
      <c r="CD14" s="36">
        <v>4.6590910000000001</v>
      </c>
      <c r="CE14" s="36">
        <v>4.531034</v>
      </c>
      <c r="CF14" s="36">
        <v>5.1232879999999996</v>
      </c>
      <c r="CG14" s="36">
        <v>4.8591550000000003</v>
      </c>
      <c r="CH14" s="36">
        <v>4.8148150000000003</v>
      </c>
      <c r="CI14" s="38">
        <v>0.14383561643835616</v>
      </c>
      <c r="CJ14" s="38">
        <v>0.67808219178082196</v>
      </c>
      <c r="CK14" s="38">
        <v>0.12328767123287671</v>
      </c>
      <c r="CL14" s="38">
        <v>5.4794520547945202E-2</v>
      </c>
      <c r="CM14" s="36">
        <v>4.6209680000000004</v>
      </c>
      <c r="CN14" s="36">
        <v>4.4390239999999999</v>
      </c>
      <c r="CO14" s="36">
        <v>4.1612900000000002</v>
      </c>
      <c r="CP14" s="36">
        <v>4.203252</v>
      </c>
      <c r="CQ14" s="38">
        <v>0.17123287671232876</v>
      </c>
      <c r="CR14" s="38">
        <v>0.11643835616438356</v>
      </c>
      <c r="CS14" s="38">
        <v>0.56849315068493156</v>
      </c>
      <c r="CT14" s="38">
        <v>0.14383561643835616</v>
      </c>
      <c r="CU14" s="38">
        <v>0.74380165289256195</v>
      </c>
      <c r="CV14" s="38">
        <f t="shared" si="10"/>
        <v>0.25619834710743805</v>
      </c>
      <c r="CW14" s="36">
        <v>4.8842980000000003</v>
      </c>
      <c r="CX14" s="36">
        <v>4.7768600000000001</v>
      </c>
      <c r="CY14" s="36">
        <v>4.4452049999999996</v>
      </c>
      <c r="CZ14" s="36">
        <v>3.5694439999999998</v>
      </c>
      <c r="DA14" s="36">
        <v>3.3591549999999999</v>
      </c>
      <c r="DB14" s="36">
        <v>3.5174829999999999</v>
      </c>
      <c r="DC14" s="36">
        <v>3.4632350000000001</v>
      </c>
      <c r="DD14" s="36">
        <v>3.5611510000000002</v>
      </c>
      <c r="DE14" s="36">
        <v>3.8561640000000001</v>
      </c>
      <c r="DF14" s="36">
        <v>3.6666669999999999</v>
      </c>
      <c r="DG14" s="37">
        <v>3.6969699999999999</v>
      </c>
      <c r="DH14" s="37">
        <v>3.9652780000000001</v>
      </c>
      <c r="DI14" s="37">
        <v>3.3432840000000001</v>
      </c>
      <c r="DJ14" s="37">
        <v>3.204545</v>
      </c>
      <c r="DK14" s="36">
        <v>3.4285709999999998</v>
      </c>
      <c r="DL14" s="36">
        <v>3.0217390000000002</v>
      </c>
      <c r="DM14" s="36">
        <v>3.0181819999999999</v>
      </c>
      <c r="DN14" s="37">
        <v>3.3698630000000001</v>
      </c>
      <c r="DO14" s="38">
        <v>0.4726027397260274</v>
      </c>
      <c r="DP14" s="38">
        <v>0.21232876712328766</v>
      </c>
      <c r="DQ14" s="38">
        <v>8.2191780821917804E-2</v>
      </c>
      <c r="DR14" s="38">
        <v>0.23287671232876711</v>
      </c>
      <c r="DS14" s="37">
        <v>5.1092440000000003</v>
      </c>
      <c r="DT14" s="36">
        <v>4.5412840000000001</v>
      </c>
      <c r="DU14" s="36">
        <v>3.896226</v>
      </c>
      <c r="DV14" s="38">
        <v>0.4315068493150685</v>
      </c>
      <c r="DW14" s="38">
        <v>0.1095890410958904</v>
      </c>
      <c r="DX14" s="38">
        <v>6.1643835616438353E-2</v>
      </c>
      <c r="DY14" s="38">
        <v>9.5890410958904104E-2</v>
      </c>
      <c r="DZ14" s="38">
        <v>0.30136986301369861</v>
      </c>
      <c r="EA14" s="36">
        <v>4.375</v>
      </c>
      <c r="EB14" s="36">
        <v>4.2463769999999998</v>
      </c>
      <c r="EC14" s="36">
        <v>3.342857</v>
      </c>
      <c r="ED14" s="36">
        <v>3.787671</v>
      </c>
      <c r="EE14" s="36">
        <v>3.8972600000000002</v>
      </c>
      <c r="EF14" s="36"/>
      <c r="EG14" s="38">
        <v>0.23287671232876711</v>
      </c>
      <c r="EH14" s="38">
        <v>0.5273972602739726</v>
      </c>
      <c r="EI14" s="38">
        <v>0.17808219178082191</v>
      </c>
      <c r="EJ14" s="38">
        <v>6.1643835616438353E-2</v>
      </c>
      <c r="EK14" s="38">
        <v>0.32191780821917809</v>
      </c>
      <c r="EL14" s="38">
        <v>0.13013698630136986</v>
      </c>
      <c r="EM14" s="38">
        <v>0.12328767123287671</v>
      </c>
      <c r="EN14" s="38">
        <v>0.26712328767123289</v>
      </c>
      <c r="EO14" s="38">
        <v>0.15753424657534246</v>
      </c>
      <c r="EP14" s="37"/>
      <c r="EQ14" s="37"/>
      <c r="ER14" s="37"/>
      <c r="ES14" s="37"/>
      <c r="ET14" s="37"/>
      <c r="EU14" s="37"/>
      <c r="EV14" s="37"/>
      <c r="EW14" s="37"/>
      <c r="EX14" s="38"/>
      <c r="EY14" s="38"/>
      <c r="EZ14" s="37"/>
      <c r="FA14" s="36"/>
      <c r="FB14" s="38"/>
      <c r="FC14" s="38"/>
      <c r="FD14" s="36"/>
      <c r="FE14" s="38"/>
      <c r="FF14" s="38"/>
      <c r="FG14" s="36"/>
      <c r="FH14" s="37"/>
      <c r="FI14" s="37"/>
      <c r="FJ14" s="37"/>
      <c r="FK14" s="37"/>
      <c r="FL14" s="36"/>
      <c r="FM14" s="36"/>
      <c r="FN14" s="38"/>
      <c r="FO14" s="38"/>
      <c r="FP14" s="38"/>
      <c r="FQ14" s="38"/>
      <c r="FR14" s="38"/>
      <c r="FS14" s="38"/>
      <c r="FT14" s="38"/>
      <c r="FU14" s="38"/>
      <c r="FV14" s="38"/>
      <c r="FW14" s="36"/>
      <c r="FX14" s="36"/>
      <c r="FY14" s="38"/>
      <c r="FZ14" s="38"/>
      <c r="GA14" s="36"/>
      <c r="GB14" s="38"/>
      <c r="GC14" s="38"/>
      <c r="GD14" s="36"/>
      <c r="GE14" s="36"/>
      <c r="GF14" s="36"/>
      <c r="GG14" s="36"/>
      <c r="GH14" s="37"/>
      <c r="GI14" s="37"/>
      <c r="GJ14" s="36"/>
      <c r="GK14" s="38"/>
      <c r="GL14" s="38"/>
      <c r="GM14" s="38"/>
      <c r="GN14" s="38"/>
      <c r="GO14" s="38"/>
      <c r="GP14" s="38"/>
      <c r="GQ14" s="38"/>
      <c r="GR14" s="38"/>
      <c r="GS14" s="38"/>
    </row>
    <row r="15" spans="1:201" x14ac:dyDescent="0.25">
      <c r="A15" s="41" t="s">
        <v>287</v>
      </c>
      <c r="B15" s="38">
        <v>8.0645161290322578E-3</v>
      </c>
      <c r="C15" s="38">
        <v>3.6290322580645164E-2</v>
      </c>
      <c r="D15" s="38">
        <v>0.4838709677419355</v>
      </c>
      <c r="E15" s="38">
        <v>0.37903225806451613</v>
      </c>
      <c r="F15" s="38">
        <v>9.2741935483870969E-2</v>
      </c>
      <c r="G15" s="38">
        <v>0.52822580645161288</v>
      </c>
      <c r="H15" s="38">
        <f t="shared" si="1"/>
        <v>0.47177419354838712</v>
      </c>
      <c r="I15" s="38">
        <v>0.39919354838709675</v>
      </c>
      <c r="J15" s="38">
        <f t="shared" si="0"/>
        <v>0.60080645161290325</v>
      </c>
      <c r="K15" s="38">
        <v>0.76470588235294112</v>
      </c>
      <c r="L15" s="38">
        <f t="shared" si="2"/>
        <v>0.23529411764705888</v>
      </c>
      <c r="M15" s="37">
        <v>4.1176469999999998</v>
      </c>
      <c r="N15" s="38">
        <v>0.88461538461538458</v>
      </c>
      <c r="O15" s="38">
        <f t="shared" si="3"/>
        <v>0.11538461538461542</v>
      </c>
      <c r="P15" s="37">
        <v>4.1153849999999998</v>
      </c>
      <c r="Q15" s="38">
        <v>0.85106382978723405</v>
      </c>
      <c r="R15" s="38">
        <f t="shared" si="4"/>
        <v>0.14893617021276595</v>
      </c>
      <c r="S15" s="37">
        <v>4.2553190000000001</v>
      </c>
      <c r="T15" s="37">
        <v>3.9</v>
      </c>
      <c r="U15" s="37">
        <v>3.5083329999999999</v>
      </c>
      <c r="V15" s="37">
        <v>3.3833329999999999</v>
      </c>
      <c r="W15" s="36">
        <v>3.7416670000000001</v>
      </c>
      <c r="X15" s="37">
        <v>3.580247</v>
      </c>
      <c r="Y15" s="37">
        <v>4</v>
      </c>
      <c r="Z15" s="36">
        <v>4.1011240000000004</v>
      </c>
      <c r="AA15" s="36">
        <v>3.700637</v>
      </c>
      <c r="AB15" s="36">
        <v>3.7388539999999999</v>
      </c>
      <c r="AC15" s="36">
        <v>2.8280249999999998</v>
      </c>
      <c r="AD15" s="36">
        <v>3.5222929999999999</v>
      </c>
      <c r="AE15" s="36">
        <v>3.5394739999999998</v>
      </c>
      <c r="AF15" s="36">
        <v>4.0394740000000002</v>
      </c>
      <c r="AG15" s="36">
        <v>3.6842109999999999</v>
      </c>
      <c r="AH15" s="36">
        <v>4.052632</v>
      </c>
      <c r="AI15" s="38">
        <v>0.86363636363636365</v>
      </c>
      <c r="AJ15" s="38">
        <f t="shared" si="5"/>
        <v>0.13636363636363635</v>
      </c>
      <c r="AK15" s="36">
        <v>4.530303</v>
      </c>
      <c r="AL15" s="36">
        <v>4.7121209999999998</v>
      </c>
      <c r="AM15" s="36">
        <v>5.030303</v>
      </c>
      <c r="AN15" s="36">
        <v>3.4183669999999999</v>
      </c>
      <c r="AO15" s="37">
        <v>3.3608250000000002</v>
      </c>
      <c r="AP15" s="37">
        <v>3.3913039999999999</v>
      </c>
      <c r="AQ15" s="36">
        <v>3.4361700000000002</v>
      </c>
      <c r="AR15" s="36">
        <v>3.122449</v>
      </c>
      <c r="AS15" s="36">
        <v>3.6769229999999999</v>
      </c>
      <c r="AT15" s="38">
        <v>0.74242424242424243</v>
      </c>
      <c r="AU15" s="38">
        <f t="shared" si="6"/>
        <v>0.25757575757575757</v>
      </c>
      <c r="AV15" s="37">
        <v>4.1666670000000003</v>
      </c>
      <c r="AW15" s="37">
        <v>3.7727270000000002</v>
      </c>
      <c r="AX15" s="36">
        <v>4.4848480000000004</v>
      </c>
      <c r="AY15" s="38">
        <v>0.65909090909090906</v>
      </c>
      <c r="AZ15" s="38">
        <f t="shared" si="7"/>
        <v>0.34090909090909094</v>
      </c>
      <c r="BA15" s="36">
        <v>3.7613639999999999</v>
      </c>
      <c r="BB15" s="36">
        <v>3.125</v>
      </c>
      <c r="BC15" s="36">
        <v>3.5</v>
      </c>
      <c r="BD15" s="37">
        <v>3.3562750000000001</v>
      </c>
      <c r="BE15" s="37">
        <v>3.7818930000000002</v>
      </c>
      <c r="BF15" s="36">
        <v>3.6451609999999999</v>
      </c>
      <c r="BG15" s="36">
        <v>3.5836730000000001</v>
      </c>
      <c r="BH15" s="36">
        <v>3.4408159999999999</v>
      </c>
      <c r="BI15" s="37">
        <v>3.4791669999999999</v>
      </c>
      <c r="BJ15" s="37">
        <v>4.0434780000000003</v>
      </c>
      <c r="BK15" s="36">
        <v>4.8135589999999997</v>
      </c>
      <c r="BL15" s="36">
        <v>2.6349209999999998</v>
      </c>
      <c r="BM15" s="37">
        <v>4.0211860000000001</v>
      </c>
      <c r="BN15" s="37">
        <v>4.0327869999999999</v>
      </c>
      <c r="BO15" s="36">
        <v>4.6748969999999996</v>
      </c>
      <c r="BP15" s="36">
        <v>3.8157890000000001</v>
      </c>
      <c r="BQ15" s="36">
        <v>3.4919349999999998</v>
      </c>
      <c r="BR15" s="38">
        <v>0.87878787878787878</v>
      </c>
      <c r="BS15" s="38">
        <f t="shared" si="8"/>
        <v>0.12121212121212122</v>
      </c>
      <c r="BT15" s="36">
        <v>4.2727269999999997</v>
      </c>
      <c r="BU15" s="38">
        <v>0.89189189189189189</v>
      </c>
      <c r="BV15" s="38">
        <f t="shared" si="9"/>
        <v>0.10810810810810811</v>
      </c>
      <c r="BW15" s="37">
        <v>4.5135139999999998</v>
      </c>
      <c r="BX15" s="37">
        <v>4.7402600000000001</v>
      </c>
      <c r="BY15" s="37">
        <v>4.7922079999999996</v>
      </c>
      <c r="BZ15" s="37">
        <v>4.3421050000000001</v>
      </c>
      <c r="CA15" s="37">
        <v>4.8893440000000004</v>
      </c>
      <c r="CB15" s="37">
        <v>4.7644630000000001</v>
      </c>
      <c r="CC15" s="36">
        <v>4.5146439999999997</v>
      </c>
      <c r="CD15" s="36">
        <v>4.5732220000000003</v>
      </c>
      <c r="CE15" s="36">
        <v>4.1193419999999996</v>
      </c>
      <c r="CF15" s="36">
        <v>4.1788619999999996</v>
      </c>
      <c r="CG15" s="36">
        <v>4.7024790000000003</v>
      </c>
      <c r="CH15" s="36">
        <v>4.4230770000000001</v>
      </c>
      <c r="CI15" s="38">
        <v>0.13709677419354838</v>
      </c>
      <c r="CJ15" s="38">
        <v>0.66129032258064513</v>
      </c>
      <c r="CK15" s="38">
        <v>0.18145161290322581</v>
      </c>
      <c r="CL15" s="38">
        <v>2.0161290322580645E-2</v>
      </c>
      <c r="CM15" s="36">
        <v>4.5603860000000003</v>
      </c>
      <c r="CN15" s="36">
        <v>4.4154590000000002</v>
      </c>
      <c r="CO15" s="36">
        <v>4.3058249999999996</v>
      </c>
      <c r="CP15" s="36">
        <v>4.3365850000000004</v>
      </c>
      <c r="CQ15" s="38">
        <v>0.34274193548387094</v>
      </c>
      <c r="CR15" s="38">
        <v>0.21370967741935484</v>
      </c>
      <c r="CS15" s="38">
        <v>0.23790322580645162</v>
      </c>
      <c r="CT15" s="38">
        <v>0.20564516129032259</v>
      </c>
      <c r="CU15" s="38">
        <v>0.80981595092024539</v>
      </c>
      <c r="CV15" s="38">
        <f t="shared" si="10"/>
        <v>0.19018404907975461</v>
      </c>
      <c r="CW15" s="36">
        <v>4.5723269999999996</v>
      </c>
      <c r="CX15" s="36">
        <v>4.4430379999999996</v>
      </c>
      <c r="CY15" s="36">
        <v>4.2580650000000002</v>
      </c>
      <c r="CZ15" s="36">
        <v>3.9105690000000002</v>
      </c>
      <c r="DA15" s="36">
        <v>3.704453</v>
      </c>
      <c r="DB15" s="36">
        <v>3.8987850000000002</v>
      </c>
      <c r="DC15" s="36">
        <v>4.1041670000000003</v>
      </c>
      <c r="DD15" s="36">
        <v>4.1926230000000002</v>
      </c>
      <c r="DE15" s="36">
        <v>4.080972</v>
      </c>
      <c r="DF15" s="36">
        <v>4.0672649999999999</v>
      </c>
      <c r="DG15" s="37">
        <v>3.9949750000000002</v>
      </c>
      <c r="DH15" s="37">
        <v>4.1877930000000001</v>
      </c>
      <c r="DI15" s="37">
        <v>4.2100840000000002</v>
      </c>
      <c r="DJ15" s="37">
        <v>4.1673640000000001</v>
      </c>
      <c r="DK15" s="36">
        <v>4.0774650000000001</v>
      </c>
      <c r="DL15" s="36">
        <v>3.8279570000000001</v>
      </c>
      <c r="DM15" s="36">
        <v>3.9396550000000001</v>
      </c>
      <c r="DN15" s="37">
        <v>3.9032260000000001</v>
      </c>
      <c r="DO15" s="38">
        <v>0.51209677419354838</v>
      </c>
      <c r="DP15" s="38">
        <v>0.19354838709677419</v>
      </c>
      <c r="DQ15" s="38">
        <v>6.8548387096774188E-2</v>
      </c>
      <c r="DR15" s="38">
        <v>0.22580645161290322</v>
      </c>
      <c r="DS15" s="37">
        <v>4.8028849999999998</v>
      </c>
      <c r="DT15" s="36">
        <v>4.7536230000000002</v>
      </c>
      <c r="DU15" s="36">
        <v>3.4673910000000001</v>
      </c>
      <c r="DV15" s="38">
        <v>0.52419354838709675</v>
      </c>
      <c r="DW15" s="38">
        <v>0.22177419354838709</v>
      </c>
      <c r="DX15" s="38">
        <v>9.6774193548387094E-2</v>
      </c>
      <c r="DY15" s="38">
        <v>4.8387096774193547E-2</v>
      </c>
      <c r="DZ15" s="38">
        <v>0.10887096774193548</v>
      </c>
      <c r="EA15" s="36">
        <v>4.6797750000000002</v>
      </c>
      <c r="EB15" s="36">
        <v>4.7022469999999998</v>
      </c>
      <c r="EC15" s="36">
        <v>3.424051</v>
      </c>
      <c r="ED15" s="36">
        <v>3.8669349999999998</v>
      </c>
      <c r="EE15" s="36">
        <v>3.774194</v>
      </c>
      <c r="EF15" s="36"/>
      <c r="EG15" s="38">
        <v>0.10483870967741936</v>
      </c>
      <c r="EH15" s="38">
        <v>0.43145161290322581</v>
      </c>
      <c r="EI15" s="38">
        <v>0.41935483870967744</v>
      </c>
      <c r="EJ15" s="38">
        <v>4.4354838709677422E-2</v>
      </c>
      <c r="EK15" s="38">
        <v>0.31048387096774194</v>
      </c>
      <c r="EL15" s="38">
        <v>0.10887096774193548</v>
      </c>
      <c r="EM15" s="38">
        <v>0.21774193548387097</v>
      </c>
      <c r="EN15" s="38">
        <v>0.23790322580645162</v>
      </c>
      <c r="EO15" s="38">
        <v>0.125</v>
      </c>
      <c r="EP15" s="37"/>
      <c r="EQ15" s="37"/>
      <c r="ER15" s="37"/>
      <c r="ES15" s="37"/>
      <c r="ET15" s="37"/>
      <c r="EU15" s="37"/>
      <c r="EV15" s="37"/>
      <c r="EW15" s="37"/>
      <c r="EX15" s="38"/>
      <c r="EY15" s="38"/>
      <c r="EZ15" s="37"/>
      <c r="FA15" s="36"/>
      <c r="FB15" s="38"/>
      <c r="FC15" s="38"/>
      <c r="FD15" s="36"/>
      <c r="FE15" s="38"/>
      <c r="FF15" s="38"/>
      <c r="FG15" s="36"/>
      <c r="FH15" s="37"/>
      <c r="FI15" s="37"/>
      <c r="FJ15" s="37"/>
      <c r="FK15" s="37"/>
      <c r="FL15" s="36"/>
      <c r="FM15" s="36"/>
      <c r="FN15" s="38"/>
      <c r="FO15" s="38"/>
      <c r="FP15" s="38"/>
      <c r="FQ15" s="38"/>
      <c r="FR15" s="38"/>
      <c r="FS15" s="38"/>
      <c r="FT15" s="38"/>
      <c r="FU15" s="38"/>
      <c r="FV15" s="38"/>
      <c r="FW15" s="36"/>
      <c r="FX15" s="36"/>
      <c r="FY15" s="38"/>
      <c r="FZ15" s="38"/>
      <c r="GA15" s="36"/>
      <c r="GB15" s="38"/>
      <c r="GC15" s="38"/>
      <c r="GD15" s="36"/>
      <c r="GE15" s="36"/>
      <c r="GF15" s="36"/>
      <c r="GG15" s="36"/>
      <c r="GH15" s="37"/>
      <c r="GI15" s="37"/>
      <c r="GJ15" s="36"/>
      <c r="GK15" s="38"/>
      <c r="GL15" s="38"/>
      <c r="GM15" s="38"/>
      <c r="GN15" s="38"/>
      <c r="GO15" s="38"/>
      <c r="GP15" s="38"/>
      <c r="GQ15" s="38"/>
      <c r="GR15" s="38"/>
      <c r="GS15" s="38"/>
    </row>
    <row r="16" spans="1:201" x14ac:dyDescent="0.25">
      <c r="A16" s="41" t="s">
        <v>288</v>
      </c>
      <c r="B16" s="38">
        <v>7.9260237780713338E-3</v>
      </c>
      <c r="C16" s="38">
        <v>7.1334214002642005E-2</v>
      </c>
      <c r="D16" s="38">
        <v>0.42668428005284015</v>
      </c>
      <c r="E16" s="38">
        <v>0.4372523117569353</v>
      </c>
      <c r="F16" s="38">
        <v>5.6803170409511231E-2</v>
      </c>
      <c r="G16" s="38"/>
      <c r="H16" s="38"/>
      <c r="I16" s="38">
        <v>0.15587846763540292</v>
      </c>
      <c r="J16" s="38">
        <f t="shared" si="0"/>
        <v>0.84412153236459708</v>
      </c>
      <c r="K16" s="38"/>
      <c r="L16" s="38">
        <f t="shared" si="2"/>
        <v>1</v>
      </c>
      <c r="M16" s="37">
        <v>4.6056340000000002</v>
      </c>
      <c r="N16" s="38"/>
      <c r="O16" s="38"/>
      <c r="P16" s="37">
        <v>4.1675389999999997</v>
      </c>
      <c r="Q16" s="38"/>
      <c r="R16" s="38"/>
      <c r="S16" s="37">
        <v>4.6401870000000001</v>
      </c>
      <c r="T16" s="37">
        <v>3.3885710000000002</v>
      </c>
      <c r="U16" s="37">
        <v>3.2</v>
      </c>
      <c r="V16" s="37">
        <v>3.137143</v>
      </c>
      <c r="W16" s="36">
        <v>3.4685709999999998</v>
      </c>
      <c r="X16" s="37">
        <v>3.295455</v>
      </c>
      <c r="Y16" s="37">
        <v>3.6781609999999998</v>
      </c>
      <c r="Z16" s="36">
        <v>3.6</v>
      </c>
      <c r="AA16" s="36">
        <v>3.9547409999999998</v>
      </c>
      <c r="AB16" s="36">
        <v>3.9568970000000001</v>
      </c>
      <c r="AC16" s="36">
        <v>3.2564660000000001</v>
      </c>
      <c r="AD16" s="36">
        <v>3.4396550000000001</v>
      </c>
      <c r="AE16" s="36">
        <v>3.4857140000000002</v>
      </c>
      <c r="AF16" s="36">
        <v>4.0285710000000003</v>
      </c>
      <c r="AG16" s="36">
        <v>3.6190479999999998</v>
      </c>
      <c r="AH16" s="36">
        <v>4.161905</v>
      </c>
      <c r="AI16" s="38"/>
      <c r="AJ16" s="38"/>
      <c r="AK16" s="36">
        <v>4.0999999999999996</v>
      </c>
      <c r="AL16" s="36">
        <v>4.2823529999999996</v>
      </c>
      <c r="AM16" s="36">
        <v>4.0411760000000001</v>
      </c>
      <c r="AN16" s="36">
        <v>2.8782610000000002</v>
      </c>
      <c r="AO16" s="37">
        <v>2.7787609999999998</v>
      </c>
      <c r="AP16" s="37">
        <v>3.7105260000000002</v>
      </c>
      <c r="AQ16" s="36">
        <v>3.7924530000000001</v>
      </c>
      <c r="AR16" s="36">
        <v>3.4434779999999998</v>
      </c>
      <c r="AS16" s="36">
        <v>3.7424750000000002</v>
      </c>
      <c r="AT16" s="38"/>
      <c r="AU16" s="38"/>
      <c r="AV16" s="37">
        <v>3.2774190000000001</v>
      </c>
      <c r="AW16" s="37">
        <v>2.9903230000000001</v>
      </c>
      <c r="AX16" s="36">
        <v>3.8387099999999998</v>
      </c>
      <c r="AY16" s="38"/>
      <c r="AZ16" s="38"/>
      <c r="BA16" s="36">
        <v>4.1774190000000004</v>
      </c>
      <c r="BB16" s="36">
        <v>3.8817200000000001</v>
      </c>
      <c r="BC16" s="36">
        <v>3.8548390000000001</v>
      </c>
      <c r="BD16" s="37">
        <v>3.4623659999999998</v>
      </c>
      <c r="BE16" s="37">
        <v>3.8186810000000002</v>
      </c>
      <c r="BF16" s="36">
        <v>3.7248320000000001</v>
      </c>
      <c r="BG16" s="36">
        <v>3.4439890000000002</v>
      </c>
      <c r="BH16" s="36">
        <v>3.538567</v>
      </c>
      <c r="BI16" s="37">
        <v>3.6065339999999999</v>
      </c>
      <c r="BJ16" s="37">
        <v>4.0730950000000004</v>
      </c>
      <c r="BK16" s="36">
        <v>4.2163930000000001</v>
      </c>
      <c r="BL16" s="36">
        <v>3.3325469999999999</v>
      </c>
      <c r="BM16" s="37">
        <v>3.6153849999999998</v>
      </c>
      <c r="BN16" s="37">
        <v>3.381974</v>
      </c>
      <c r="BO16" s="36">
        <v>4.5218020000000001</v>
      </c>
      <c r="BP16" s="36">
        <v>3.2675369999999999</v>
      </c>
      <c r="BQ16" s="36">
        <v>3.455746</v>
      </c>
      <c r="BR16" s="38"/>
      <c r="BS16" s="38"/>
      <c r="BT16" s="36">
        <v>3.9523809999999999</v>
      </c>
      <c r="BU16" s="38"/>
      <c r="BV16" s="38"/>
      <c r="BW16" s="37">
        <v>3.910714</v>
      </c>
      <c r="BX16" s="37">
        <v>4.1463409999999996</v>
      </c>
      <c r="BY16" s="37">
        <v>4.1951219999999996</v>
      </c>
      <c r="BZ16" s="37">
        <v>4.0620690000000002</v>
      </c>
      <c r="CA16" s="37">
        <v>4.6204080000000003</v>
      </c>
      <c r="CB16" s="37">
        <v>4.4871100000000004</v>
      </c>
      <c r="CC16" s="36">
        <v>4.1754920000000002</v>
      </c>
      <c r="CD16" s="36">
        <v>4.1944869999999996</v>
      </c>
      <c r="CE16" s="36">
        <v>4.032349</v>
      </c>
      <c r="CF16" s="36">
        <v>4.448925</v>
      </c>
      <c r="CG16" s="36">
        <v>4.4183539999999999</v>
      </c>
      <c r="CH16" s="36">
        <v>4.2156200000000004</v>
      </c>
      <c r="CI16" s="38">
        <v>0.22457067371202113</v>
      </c>
      <c r="CJ16" s="38">
        <v>0.59577278731836192</v>
      </c>
      <c r="CK16" s="38">
        <v>0.16248348745046234</v>
      </c>
      <c r="CL16" s="38">
        <v>1.7173051519154558E-2</v>
      </c>
      <c r="CM16" s="36">
        <v>3.9084509999999999</v>
      </c>
      <c r="CN16" s="36">
        <v>3.776408</v>
      </c>
      <c r="CO16" s="36">
        <v>3.8237350000000001</v>
      </c>
      <c r="CP16" s="36">
        <v>3.821869</v>
      </c>
      <c r="CQ16" s="38">
        <v>0.1928665785997358</v>
      </c>
      <c r="CR16" s="38">
        <v>0.10039630118890357</v>
      </c>
      <c r="CS16" s="38">
        <v>0.41611624834874505</v>
      </c>
      <c r="CT16" s="38">
        <v>0.29062087186261559</v>
      </c>
      <c r="CU16" s="38"/>
      <c r="CV16" s="38"/>
      <c r="CW16" s="36">
        <v>4.6733669999999998</v>
      </c>
      <c r="CX16" s="36">
        <v>4.5376880000000002</v>
      </c>
      <c r="CY16" s="36">
        <v>4.1136059999999999</v>
      </c>
      <c r="CZ16" s="36">
        <v>3.9226670000000001</v>
      </c>
      <c r="DA16" s="36">
        <v>3.4450400000000001</v>
      </c>
      <c r="DB16" s="36">
        <v>3.7616510000000001</v>
      </c>
      <c r="DC16" s="36">
        <v>3.9701279999999999</v>
      </c>
      <c r="DD16" s="36">
        <v>4.1723670000000004</v>
      </c>
      <c r="DE16" s="36">
        <v>3.985411</v>
      </c>
      <c r="DF16" s="36">
        <v>3.9258649999999999</v>
      </c>
      <c r="DG16" s="37">
        <v>3.8348209999999998</v>
      </c>
      <c r="DH16" s="37">
        <v>4.0618239999999997</v>
      </c>
      <c r="DI16" s="37">
        <v>3.8100149999999999</v>
      </c>
      <c r="DJ16" s="37">
        <v>3.7650600000000001</v>
      </c>
      <c r="DK16" s="36">
        <v>3.9870130000000001</v>
      </c>
      <c r="DL16" s="36">
        <v>3.6284149999999999</v>
      </c>
      <c r="DM16" s="36">
        <v>3.4726370000000002</v>
      </c>
      <c r="DN16" s="37">
        <v>3.7714660000000002</v>
      </c>
      <c r="DO16" s="38">
        <v>0.4438573315719947</v>
      </c>
      <c r="DP16" s="38">
        <v>0.18890356671070013</v>
      </c>
      <c r="DQ16" s="38">
        <v>9.7754293262879793E-2</v>
      </c>
      <c r="DR16" s="38">
        <v>0.26948480845442535</v>
      </c>
      <c r="DS16" s="37">
        <v>5.2907919999999997</v>
      </c>
      <c r="DT16" s="36">
        <v>5.0737019999999999</v>
      </c>
      <c r="DU16" s="36">
        <v>3.8959540000000001</v>
      </c>
      <c r="DV16" s="38">
        <v>0.512549537648613</v>
      </c>
      <c r="DW16" s="38">
        <v>0.26552179656538971</v>
      </c>
      <c r="DX16" s="38">
        <v>6.0766182298546897E-2</v>
      </c>
      <c r="DY16" s="38">
        <v>7.0013210039630125E-2</v>
      </c>
      <c r="DZ16" s="38">
        <v>9.1149273447820339E-2</v>
      </c>
      <c r="EA16" s="36">
        <v>5.1003720000000001</v>
      </c>
      <c r="EB16" s="36">
        <v>5.1284919999999996</v>
      </c>
      <c r="EC16" s="36">
        <v>3.2463470000000001</v>
      </c>
      <c r="ED16" s="36"/>
      <c r="EE16" s="36"/>
      <c r="EF16" s="36">
        <v>3.7754289999999999</v>
      </c>
      <c r="EG16" s="38">
        <v>5.0198150594451783E-2</v>
      </c>
      <c r="EH16" s="38">
        <v>0.50198150594451785</v>
      </c>
      <c r="EI16" s="38">
        <v>0.32364597093791281</v>
      </c>
      <c r="EJ16" s="38">
        <v>0.12417437252311757</v>
      </c>
      <c r="EK16" s="38">
        <v>0.36327608982826948</v>
      </c>
      <c r="EL16" s="38">
        <v>0.12549537648612946</v>
      </c>
      <c r="EM16" s="38">
        <v>0.20079260237780713</v>
      </c>
      <c r="EN16" s="38">
        <v>0.19815059445178335</v>
      </c>
      <c r="EO16" s="38">
        <v>0.11228533685601057</v>
      </c>
      <c r="EP16" s="37"/>
      <c r="EQ16" s="37"/>
      <c r="ER16" s="37"/>
      <c r="ES16" s="37"/>
      <c r="ET16" s="37"/>
      <c r="EU16" s="37"/>
      <c r="EV16" s="37"/>
      <c r="EW16" s="37"/>
      <c r="EX16" s="38"/>
      <c r="EY16" s="38"/>
      <c r="EZ16" s="37"/>
      <c r="FA16" s="36"/>
      <c r="FB16" s="38"/>
      <c r="FC16" s="38"/>
      <c r="FD16" s="36"/>
      <c r="FE16" s="38"/>
      <c r="FF16" s="38"/>
      <c r="FG16" s="36"/>
      <c r="FH16" s="37"/>
      <c r="FI16" s="37"/>
      <c r="FJ16" s="37"/>
      <c r="FK16" s="37"/>
      <c r="FL16" s="36"/>
      <c r="FM16" s="36"/>
      <c r="FN16" s="38"/>
      <c r="FO16" s="38"/>
      <c r="FP16" s="38"/>
      <c r="FQ16" s="38"/>
      <c r="FR16" s="38"/>
      <c r="FS16" s="38"/>
      <c r="FT16" s="38"/>
      <c r="FU16" s="38"/>
      <c r="FV16" s="38"/>
      <c r="FW16" s="36"/>
      <c r="FX16" s="36"/>
      <c r="FY16" s="38"/>
      <c r="FZ16" s="38"/>
      <c r="GA16" s="36"/>
      <c r="GB16" s="38"/>
      <c r="GC16" s="38"/>
      <c r="GD16" s="36"/>
      <c r="GE16" s="36"/>
      <c r="GF16" s="36"/>
      <c r="GG16" s="36"/>
      <c r="GH16" s="37"/>
      <c r="GI16" s="37"/>
      <c r="GJ16" s="36"/>
      <c r="GK16" s="38"/>
      <c r="GL16" s="38"/>
      <c r="GM16" s="38"/>
      <c r="GN16" s="38"/>
      <c r="GO16" s="38"/>
      <c r="GP16" s="38"/>
      <c r="GQ16" s="38"/>
      <c r="GR16" s="38"/>
      <c r="GS16" s="38"/>
    </row>
    <row r="17" spans="1:249" x14ac:dyDescent="0.25">
      <c r="A17" s="41" t="s">
        <v>289</v>
      </c>
      <c r="B17" s="38">
        <v>1.1111111111111112E-2</v>
      </c>
      <c r="C17" s="38">
        <v>9.8148148148148151E-2</v>
      </c>
      <c r="D17" s="38">
        <v>0.35</v>
      </c>
      <c r="E17" s="38">
        <v>0.47222222222222221</v>
      </c>
      <c r="F17" s="38">
        <v>6.851851851851852E-2</v>
      </c>
      <c r="G17" s="38">
        <v>0.23333333333333334</v>
      </c>
      <c r="H17" s="38">
        <f t="shared" si="1"/>
        <v>0.76666666666666661</v>
      </c>
      <c r="I17" s="38">
        <v>0.17407407407407408</v>
      </c>
      <c r="J17" s="38">
        <f t="shared" si="0"/>
        <v>0.82592592592592595</v>
      </c>
      <c r="K17" s="38">
        <v>0.77777777777777779</v>
      </c>
      <c r="L17" s="38">
        <f t="shared" si="2"/>
        <v>0.22222222222222221</v>
      </c>
      <c r="M17" s="37">
        <v>4.4166670000000003</v>
      </c>
      <c r="N17" s="38">
        <v>0.87248322147651003</v>
      </c>
      <c r="O17" s="38">
        <f t="shared" si="3"/>
        <v>0.12751677852348997</v>
      </c>
      <c r="P17" s="37">
        <v>4.4161070000000002</v>
      </c>
      <c r="Q17" s="38">
        <v>0.95726495726495731</v>
      </c>
      <c r="R17" s="38">
        <f t="shared" si="4"/>
        <v>4.2735042735042694E-2</v>
      </c>
      <c r="S17" s="37">
        <v>4.7435900000000002</v>
      </c>
      <c r="T17" s="37">
        <v>3.4830920000000001</v>
      </c>
      <c r="U17" s="37">
        <v>3.2850239999999999</v>
      </c>
      <c r="V17" s="37">
        <v>3.2560389999999999</v>
      </c>
      <c r="W17" s="36">
        <v>3.6811590000000001</v>
      </c>
      <c r="X17" s="37">
        <v>3.0555560000000002</v>
      </c>
      <c r="Y17" s="37">
        <v>3.5833330000000001</v>
      </c>
      <c r="Z17" s="36">
        <v>3.883721</v>
      </c>
      <c r="AA17" s="36">
        <v>4.180758</v>
      </c>
      <c r="AB17" s="36">
        <v>4.0437320000000003</v>
      </c>
      <c r="AC17" s="36">
        <v>3.2682220000000002</v>
      </c>
      <c r="AD17" s="36">
        <v>3.6618080000000002</v>
      </c>
      <c r="AE17" s="36">
        <v>3.4529909999999999</v>
      </c>
      <c r="AF17" s="36">
        <v>3.820513</v>
      </c>
      <c r="AG17" s="36">
        <v>3.5726499999999999</v>
      </c>
      <c r="AH17" s="36">
        <v>3.9914529999999999</v>
      </c>
      <c r="AI17" s="38">
        <v>0.72959183673469385</v>
      </c>
      <c r="AJ17" s="38">
        <f t="shared" si="5"/>
        <v>0.27040816326530615</v>
      </c>
      <c r="AK17" s="36">
        <v>4.5102039999999999</v>
      </c>
      <c r="AL17" s="36">
        <v>4.8112240000000002</v>
      </c>
      <c r="AM17" s="36">
        <v>4.8571429999999998</v>
      </c>
      <c r="AN17" s="36">
        <v>2.9891299999999998</v>
      </c>
      <c r="AO17" s="37">
        <v>2.9782609999999998</v>
      </c>
      <c r="AP17" s="37">
        <v>3.0786519999999999</v>
      </c>
      <c r="AQ17" s="36">
        <v>3.195122</v>
      </c>
      <c r="AR17" s="36">
        <v>3.2747250000000001</v>
      </c>
      <c r="AS17" s="36">
        <v>4.0878860000000001</v>
      </c>
      <c r="AT17" s="38">
        <v>0.52777777777777779</v>
      </c>
      <c r="AU17" s="38">
        <f t="shared" si="6"/>
        <v>0.47222222222222221</v>
      </c>
      <c r="AV17" s="37">
        <v>3.4166669999999999</v>
      </c>
      <c r="AW17" s="37">
        <v>3.1944439999999998</v>
      </c>
      <c r="AX17" s="36">
        <v>4.2277779999999998</v>
      </c>
      <c r="AY17" s="38">
        <v>0.47967479674796748</v>
      </c>
      <c r="AZ17" s="38">
        <f t="shared" si="7"/>
        <v>0.52032520325203246</v>
      </c>
      <c r="BA17" s="36">
        <v>4.3008129999999998</v>
      </c>
      <c r="BB17" s="36">
        <v>3.8373979999999999</v>
      </c>
      <c r="BC17" s="36">
        <v>3.747967</v>
      </c>
      <c r="BD17" s="37">
        <v>3.704545</v>
      </c>
      <c r="BE17" s="37">
        <v>4.0944880000000001</v>
      </c>
      <c r="BF17" s="36">
        <v>3.675522</v>
      </c>
      <c r="BG17" s="36">
        <v>3.8041830000000001</v>
      </c>
      <c r="BH17" s="36">
        <v>3.9519229999999999</v>
      </c>
      <c r="BI17" s="37">
        <v>3.7912319999999999</v>
      </c>
      <c r="BJ17" s="37">
        <v>4.4357889999999998</v>
      </c>
      <c r="BK17" s="36">
        <v>4.7571120000000002</v>
      </c>
      <c r="BL17" s="36">
        <v>3.6888890000000001</v>
      </c>
      <c r="BM17" s="37">
        <v>3.7734200000000002</v>
      </c>
      <c r="BN17" s="37">
        <v>3.8407260000000001</v>
      </c>
      <c r="BO17" s="36">
        <v>4.8250500000000001</v>
      </c>
      <c r="BP17" s="36">
        <v>3.6040269999999999</v>
      </c>
      <c r="BQ17" s="36">
        <v>3.692593</v>
      </c>
      <c r="BR17" s="38">
        <v>0.88695652173913042</v>
      </c>
      <c r="BS17" s="38">
        <f t="shared" si="8"/>
        <v>0.11304347826086958</v>
      </c>
      <c r="BT17" s="36">
        <v>4.4869570000000003</v>
      </c>
      <c r="BU17" s="38">
        <v>0.79569892473118276</v>
      </c>
      <c r="BV17" s="38">
        <f t="shared" si="9"/>
        <v>0.20430107526881724</v>
      </c>
      <c r="BW17" s="37">
        <v>4.2903229999999999</v>
      </c>
      <c r="BX17" s="37">
        <v>4.6959460000000002</v>
      </c>
      <c r="BY17" s="37">
        <v>4.7635139999999998</v>
      </c>
      <c r="BZ17" s="37">
        <v>4.3679249999999996</v>
      </c>
      <c r="CA17" s="37">
        <v>4.8834590000000002</v>
      </c>
      <c r="CB17" s="37">
        <v>4.8273919999999997</v>
      </c>
      <c r="CC17" s="36">
        <v>4.32334</v>
      </c>
      <c r="CD17" s="36">
        <v>4.426374</v>
      </c>
      <c r="CE17" s="36">
        <v>4.338552</v>
      </c>
      <c r="CF17" s="36">
        <v>5.0757580000000004</v>
      </c>
      <c r="CG17" s="36">
        <v>4.8115379999999996</v>
      </c>
      <c r="CH17" s="36">
        <v>4.7783379999999998</v>
      </c>
      <c r="CI17" s="38">
        <v>0.16111111111111112</v>
      </c>
      <c r="CJ17" s="38">
        <v>0.59074074074074079</v>
      </c>
      <c r="CK17" s="38">
        <v>0.21851851851851853</v>
      </c>
      <c r="CL17" s="38">
        <v>2.9629629629629631E-2</v>
      </c>
      <c r="CM17" s="36">
        <v>4.5568179999999998</v>
      </c>
      <c r="CN17" s="36">
        <v>4.4149659999999997</v>
      </c>
      <c r="CO17" s="36">
        <v>4.1768710000000002</v>
      </c>
      <c r="CP17" s="36">
        <v>4.2488479999999997</v>
      </c>
      <c r="CQ17" s="38">
        <v>8.1481481481481488E-2</v>
      </c>
      <c r="CR17" s="38">
        <v>7.7777777777777779E-2</v>
      </c>
      <c r="CS17" s="38">
        <v>0.47592592592592592</v>
      </c>
      <c r="CT17" s="38">
        <v>0.36481481481481481</v>
      </c>
      <c r="CU17" s="38">
        <v>0.55645161290322576</v>
      </c>
      <c r="CV17" s="38">
        <f t="shared" si="10"/>
        <v>0.44354838709677424</v>
      </c>
      <c r="CW17" s="36">
        <v>4.6265309999999999</v>
      </c>
      <c r="CX17" s="36">
        <v>4.3767820000000004</v>
      </c>
      <c r="CY17" s="36">
        <v>4.2648149999999996</v>
      </c>
      <c r="CZ17" s="36">
        <v>3.9017010000000001</v>
      </c>
      <c r="DA17" s="36">
        <v>3.6041669999999999</v>
      </c>
      <c r="DB17" s="36">
        <v>3.8015119999999998</v>
      </c>
      <c r="DC17" s="36">
        <v>4.339321</v>
      </c>
      <c r="DD17" s="36">
        <v>4.4778419999999999</v>
      </c>
      <c r="DE17" s="36">
        <v>4.1364489999999998</v>
      </c>
      <c r="DF17" s="36">
        <v>4.2071269999999998</v>
      </c>
      <c r="DG17" s="37">
        <v>4.0914289999999998</v>
      </c>
      <c r="DH17" s="37">
        <v>4.1929350000000003</v>
      </c>
      <c r="DI17" s="37">
        <v>4.569388</v>
      </c>
      <c r="DJ17" s="37">
        <v>4.5155279999999998</v>
      </c>
      <c r="DK17" s="36">
        <v>4.4511630000000002</v>
      </c>
      <c r="DL17" s="36">
        <v>4.0442479999999996</v>
      </c>
      <c r="DM17" s="36">
        <v>4.3448279999999997</v>
      </c>
      <c r="DN17" s="37">
        <v>4.0777780000000003</v>
      </c>
      <c r="DO17" s="38">
        <v>0.46481481481481479</v>
      </c>
      <c r="DP17" s="38">
        <v>0.24074074074074073</v>
      </c>
      <c r="DQ17" s="38">
        <v>9.8148148148148151E-2</v>
      </c>
      <c r="DR17" s="38">
        <v>0.1962962962962963</v>
      </c>
      <c r="DS17" s="37">
        <v>5.3501139999999996</v>
      </c>
      <c r="DT17" s="36">
        <v>5.2685190000000004</v>
      </c>
      <c r="DU17" s="36">
        <v>3.8263310000000001</v>
      </c>
      <c r="DV17" s="38">
        <v>0.3925925925925926</v>
      </c>
      <c r="DW17" s="38">
        <v>0.26666666666666666</v>
      </c>
      <c r="DX17" s="38">
        <v>0.15185185185185185</v>
      </c>
      <c r="DY17" s="38">
        <v>0.1425925925925926</v>
      </c>
      <c r="DZ17" s="38">
        <v>4.6296296296296294E-2</v>
      </c>
      <c r="EA17" s="36">
        <v>5.2521740000000001</v>
      </c>
      <c r="EB17" s="36">
        <v>5.2786179999999998</v>
      </c>
      <c r="EC17" s="36">
        <v>4.0673079999999997</v>
      </c>
      <c r="ED17" s="36">
        <v>4.0388890000000002</v>
      </c>
      <c r="EE17" s="36">
        <v>3.9685190000000001</v>
      </c>
      <c r="EF17" s="36"/>
      <c r="EG17" s="38">
        <v>2.7777777777777776E-2</v>
      </c>
      <c r="EH17" s="38">
        <v>0.57037037037037042</v>
      </c>
      <c r="EI17" s="38">
        <v>0.31851851851851853</v>
      </c>
      <c r="EJ17" s="38">
        <v>8.3333333333333329E-2</v>
      </c>
      <c r="EK17" s="38">
        <v>0.34074074074074073</v>
      </c>
      <c r="EL17" s="38">
        <v>0.1388888888888889</v>
      </c>
      <c r="EM17" s="38">
        <v>0.15925925925925927</v>
      </c>
      <c r="EN17" s="38">
        <v>0.2388888888888889</v>
      </c>
      <c r="EO17" s="38">
        <v>0.12222222222222222</v>
      </c>
      <c r="EP17" s="37"/>
      <c r="EQ17" s="37"/>
      <c r="ER17" s="37"/>
      <c r="ES17" s="37"/>
      <c r="ET17" s="37"/>
      <c r="EU17" s="37"/>
      <c r="EV17" s="37"/>
      <c r="EW17" s="37"/>
      <c r="EX17" s="38"/>
      <c r="EY17" s="38"/>
      <c r="EZ17" s="37"/>
      <c r="FA17" s="36"/>
      <c r="FB17" s="38"/>
      <c r="FC17" s="38"/>
      <c r="FD17" s="36"/>
      <c r="FE17" s="38"/>
      <c r="FF17" s="38"/>
      <c r="FG17" s="36"/>
      <c r="FH17" s="37"/>
      <c r="FI17" s="37"/>
      <c r="FJ17" s="37"/>
      <c r="FK17" s="37"/>
      <c r="FL17" s="36"/>
      <c r="FM17" s="36"/>
      <c r="FN17" s="38"/>
      <c r="FO17" s="38"/>
      <c r="FP17" s="38"/>
      <c r="FQ17" s="38"/>
      <c r="FR17" s="38"/>
      <c r="FS17" s="38"/>
      <c r="FT17" s="38"/>
      <c r="FU17" s="38"/>
      <c r="FV17" s="38"/>
      <c r="FW17" s="36"/>
      <c r="FX17" s="36"/>
      <c r="FY17" s="38"/>
      <c r="FZ17" s="38"/>
      <c r="GA17" s="36"/>
      <c r="GB17" s="38"/>
      <c r="GC17" s="38"/>
      <c r="GD17" s="36"/>
      <c r="GE17" s="36"/>
      <c r="GF17" s="36"/>
      <c r="GG17" s="36"/>
      <c r="GH17" s="37"/>
      <c r="GI17" s="37"/>
      <c r="GJ17" s="36"/>
      <c r="GK17" s="38"/>
      <c r="GL17" s="38"/>
      <c r="GM17" s="38"/>
      <c r="GN17" s="38"/>
      <c r="GO17" s="38"/>
      <c r="GP17" s="38"/>
      <c r="GQ17" s="38"/>
      <c r="GR17" s="38"/>
      <c r="GS17" s="38"/>
    </row>
    <row r="18" spans="1:249" x14ac:dyDescent="0.25">
      <c r="A18" s="41" t="s">
        <v>290</v>
      </c>
      <c r="B18" s="38">
        <v>4.3478260869565216E-2</v>
      </c>
      <c r="C18" s="38">
        <v>0.10434782608695652</v>
      </c>
      <c r="D18" s="38">
        <v>0.26956521739130435</v>
      </c>
      <c r="E18" s="38">
        <v>0.42608695652173911</v>
      </c>
      <c r="F18" s="38">
        <v>0.15652173913043479</v>
      </c>
      <c r="G18" s="38">
        <v>0.46086956521739131</v>
      </c>
      <c r="H18" s="38">
        <f t="shared" si="1"/>
        <v>0.53913043478260869</v>
      </c>
      <c r="I18" s="38">
        <v>0.30434782608695654</v>
      </c>
      <c r="J18" s="38">
        <f t="shared" si="0"/>
        <v>0.69565217391304346</v>
      </c>
      <c r="K18" s="38"/>
      <c r="L18" s="38"/>
      <c r="M18" s="37">
        <v>3.6153849999999998</v>
      </c>
      <c r="N18" s="38"/>
      <c r="O18" s="38"/>
      <c r="P18" s="37">
        <v>3.8787880000000001</v>
      </c>
      <c r="Q18" s="38"/>
      <c r="R18" s="38"/>
      <c r="S18" s="37">
        <v>3.948718</v>
      </c>
      <c r="T18" s="37">
        <v>3.3157890000000001</v>
      </c>
      <c r="U18" s="37">
        <v>3.1578949999999999</v>
      </c>
      <c r="V18" s="37">
        <v>3.1578949999999999</v>
      </c>
      <c r="W18" s="36">
        <v>3.3421050000000001</v>
      </c>
      <c r="X18" s="37">
        <v>3.6896550000000001</v>
      </c>
      <c r="Y18" s="37">
        <v>3.9354840000000002</v>
      </c>
      <c r="Z18" s="37">
        <v>4.0333329999999998</v>
      </c>
      <c r="AA18" s="36">
        <v>3.95</v>
      </c>
      <c r="AB18" s="36">
        <v>3.95</v>
      </c>
      <c r="AC18" s="36">
        <v>3.3666670000000001</v>
      </c>
      <c r="AD18" s="36">
        <v>3.9666670000000002</v>
      </c>
      <c r="AE18" s="36">
        <v>3.9512200000000002</v>
      </c>
      <c r="AF18" s="36">
        <v>4.0975609999999998</v>
      </c>
      <c r="AG18" s="36">
        <v>3.9756100000000001</v>
      </c>
      <c r="AH18" s="36">
        <v>4.2439020000000003</v>
      </c>
      <c r="AI18" s="38"/>
      <c r="AJ18" s="38"/>
      <c r="AK18" s="36">
        <v>4.4871790000000003</v>
      </c>
      <c r="AL18" s="36">
        <v>4.4871790000000003</v>
      </c>
      <c r="AM18" s="36">
        <v>4.6666670000000003</v>
      </c>
      <c r="AN18" s="36">
        <v>3.3823530000000002</v>
      </c>
      <c r="AO18" s="37">
        <v>3.3235290000000002</v>
      </c>
      <c r="AP18" s="37">
        <v>3.1666669999999999</v>
      </c>
      <c r="AQ18" s="36">
        <v>3.6764709999999998</v>
      </c>
      <c r="AR18" s="36">
        <v>3.7647059999999999</v>
      </c>
      <c r="AS18" s="36">
        <v>3.920455</v>
      </c>
      <c r="AT18" s="38"/>
      <c r="AU18" s="38"/>
      <c r="AV18" s="36">
        <v>3.7234039999999999</v>
      </c>
      <c r="AW18" s="37">
        <v>3.1914889999999998</v>
      </c>
      <c r="AX18" s="37">
        <v>3.6808510000000001</v>
      </c>
      <c r="AY18" s="38"/>
      <c r="AZ18" s="38"/>
      <c r="BA18" s="36">
        <v>3.5161289999999998</v>
      </c>
      <c r="BB18" s="36">
        <v>3.2580650000000002</v>
      </c>
      <c r="BC18" s="36">
        <v>3.3870969999999998</v>
      </c>
      <c r="BD18" s="37">
        <v>3.2086960000000002</v>
      </c>
      <c r="BE18" s="37">
        <v>4.1339290000000002</v>
      </c>
      <c r="BF18" s="36">
        <v>3.9298250000000001</v>
      </c>
      <c r="BG18" s="36">
        <v>3.8108110000000002</v>
      </c>
      <c r="BH18" s="36">
        <v>3.7017540000000002</v>
      </c>
      <c r="BI18" s="37">
        <v>3.9636360000000002</v>
      </c>
      <c r="BJ18" s="37">
        <v>3.941176</v>
      </c>
      <c r="BK18" s="36">
        <v>4.5272730000000001</v>
      </c>
      <c r="BL18" s="36">
        <v>3.8426969999999998</v>
      </c>
      <c r="BM18" s="36">
        <v>3.375</v>
      </c>
      <c r="BN18" s="37">
        <v>3.6036039999999998</v>
      </c>
      <c r="BO18" s="37">
        <v>4.5181820000000004</v>
      </c>
      <c r="BP18" s="36">
        <v>3.4571429999999999</v>
      </c>
      <c r="BQ18" s="36">
        <v>3.4869569999999999</v>
      </c>
      <c r="BR18" s="38"/>
      <c r="BS18" s="38"/>
      <c r="BT18" s="36">
        <v>4.0857140000000003</v>
      </c>
      <c r="BU18" s="38"/>
      <c r="BV18" s="38"/>
      <c r="BW18" s="37">
        <v>4.1428570000000002</v>
      </c>
      <c r="BX18" s="37">
        <v>3.9523809999999999</v>
      </c>
      <c r="BY18" s="37">
        <v>3.8809520000000002</v>
      </c>
      <c r="BZ18" s="37">
        <v>4.0344829999999998</v>
      </c>
      <c r="CA18" s="37">
        <v>4.6754389999999999</v>
      </c>
      <c r="CB18" s="37">
        <v>4.6194689999999996</v>
      </c>
      <c r="CC18" s="36">
        <v>4.381818</v>
      </c>
      <c r="CD18" s="36">
        <v>4.40367</v>
      </c>
      <c r="CE18" s="36">
        <v>4.2280699999999998</v>
      </c>
      <c r="CF18" s="36">
        <v>4.3130430000000004</v>
      </c>
      <c r="CG18" s="36">
        <v>4.1565219999999998</v>
      </c>
      <c r="CH18" s="36">
        <v>3.6666669999999999</v>
      </c>
      <c r="CI18" s="38">
        <v>0.10434782608695652</v>
      </c>
      <c r="CJ18" s="38">
        <v>0.71304347826086956</v>
      </c>
      <c r="CK18" s="38">
        <v>0.17391304347826086</v>
      </c>
      <c r="CL18" s="38">
        <v>8.6956521739130436E-3</v>
      </c>
      <c r="CM18" s="36">
        <v>4.4509800000000004</v>
      </c>
      <c r="CN18" s="36">
        <v>4.2647060000000003</v>
      </c>
      <c r="CO18" s="36">
        <v>4.0882350000000001</v>
      </c>
      <c r="CP18" s="36">
        <v>4.168317</v>
      </c>
      <c r="CQ18" s="38">
        <v>0.29565217391304349</v>
      </c>
      <c r="CR18" s="38">
        <v>0.23478260869565218</v>
      </c>
      <c r="CS18" s="38">
        <v>0.30434782608695654</v>
      </c>
      <c r="CT18" s="38">
        <v>0.16521739130434782</v>
      </c>
      <c r="CU18" s="38"/>
      <c r="CV18" s="38"/>
      <c r="CW18" s="36">
        <v>4.4000000000000004</v>
      </c>
      <c r="CX18" s="36">
        <v>4.2249999999999996</v>
      </c>
      <c r="CY18" s="36">
        <v>4</v>
      </c>
      <c r="CZ18" s="36">
        <v>4</v>
      </c>
      <c r="DA18" s="36">
        <v>3.8771930000000001</v>
      </c>
      <c r="DB18" s="36">
        <v>3.8157890000000001</v>
      </c>
      <c r="DC18" s="36">
        <v>4.125</v>
      </c>
      <c r="DD18" s="36">
        <v>4.225225</v>
      </c>
      <c r="DE18" s="36">
        <v>4.0695649999999999</v>
      </c>
      <c r="DF18" s="36">
        <v>3.8842110000000001</v>
      </c>
      <c r="DG18" s="37">
        <v>3.7415729999999998</v>
      </c>
      <c r="DH18" s="37">
        <v>3.8247420000000001</v>
      </c>
      <c r="DI18" s="37">
        <v>4.0357139999999996</v>
      </c>
      <c r="DJ18" s="37">
        <v>3.9357799999999998</v>
      </c>
      <c r="DK18" s="36">
        <v>4.419753</v>
      </c>
      <c r="DL18" s="36">
        <v>3.8333330000000001</v>
      </c>
      <c r="DM18" s="36">
        <v>3.925373</v>
      </c>
      <c r="DN18" s="36">
        <v>3.7739129999999999</v>
      </c>
      <c r="DO18" s="38">
        <v>0.45217391304347826</v>
      </c>
      <c r="DP18" s="38">
        <v>0.32173913043478258</v>
      </c>
      <c r="DQ18" s="38">
        <v>0.10434782608695652</v>
      </c>
      <c r="DR18" s="38">
        <v>0.12173913043478261</v>
      </c>
      <c r="DS18" s="37">
        <v>5.009709</v>
      </c>
      <c r="DT18" s="37">
        <v>4.6868689999999997</v>
      </c>
      <c r="DU18" s="36">
        <v>3.7682929999999999</v>
      </c>
      <c r="DV18" s="38">
        <v>0.43478260869565216</v>
      </c>
      <c r="DW18" s="38">
        <v>0.35652173913043478</v>
      </c>
      <c r="DX18" s="38">
        <v>6.9565217391304349E-2</v>
      </c>
      <c r="DY18" s="38">
        <v>9.5652173913043481E-2</v>
      </c>
      <c r="DZ18" s="38">
        <v>4.3478260869565216E-2</v>
      </c>
      <c r="EA18" s="36">
        <v>4.79</v>
      </c>
      <c r="EB18" s="36">
        <v>4.8041239999999998</v>
      </c>
      <c r="EC18" s="36">
        <v>3.433735</v>
      </c>
      <c r="ED18" s="36"/>
      <c r="EE18" s="36"/>
      <c r="EF18" s="36">
        <v>4.0521739999999999</v>
      </c>
      <c r="EG18" s="38">
        <v>0.12173913043478261</v>
      </c>
      <c r="EH18" s="38">
        <v>0.41739130434782606</v>
      </c>
      <c r="EI18" s="38">
        <v>0.4</v>
      </c>
      <c r="EJ18" s="38">
        <v>6.0869565217391307E-2</v>
      </c>
      <c r="EK18" s="38">
        <v>0.33043478260869563</v>
      </c>
      <c r="EL18" s="38">
        <v>0.11304347826086956</v>
      </c>
      <c r="EM18" s="38">
        <v>0.16521739130434782</v>
      </c>
      <c r="EN18" s="38">
        <v>0.23478260869565218</v>
      </c>
      <c r="EO18" s="38">
        <v>0.15652173913043479</v>
      </c>
      <c r="EP18" s="37"/>
      <c r="EQ18" s="37"/>
      <c r="ER18" s="37"/>
      <c r="ES18" s="37"/>
      <c r="ET18" s="37"/>
      <c r="EU18" s="37"/>
      <c r="EV18" s="37"/>
      <c r="EW18" s="37"/>
      <c r="EX18" s="38"/>
      <c r="EY18" s="38"/>
      <c r="EZ18" s="37"/>
      <c r="FA18" s="36"/>
      <c r="FB18" s="38"/>
      <c r="FC18" s="38"/>
      <c r="FD18" s="36"/>
      <c r="FE18" s="38"/>
      <c r="FF18" s="38"/>
      <c r="FG18" s="36"/>
      <c r="FH18" s="37"/>
      <c r="FI18" s="37"/>
      <c r="FJ18" s="37"/>
      <c r="FK18" s="37"/>
      <c r="FL18" s="36"/>
      <c r="FM18" s="36"/>
      <c r="FN18" s="38"/>
      <c r="FO18" s="38"/>
      <c r="FP18" s="38"/>
      <c r="FQ18" s="38"/>
      <c r="FR18" s="38"/>
      <c r="FS18" s="38"/>
      <c r="FT18" s="38"/>
      <c r="FU18" s="38"/>
      <c r="FV18" s="38"/>
      <c r="FW18" s="36"/>
      <c r="FX18" s="36"/>
      <c r="FY18" s="38"/>
      <c r="FZ18" s="38"/>
      <c r="GA18" s="36"/>
      <c r="GB18" s="38"/>
      <c r="GC18" s="38"/>
      <c r="GD18" s="36"/>
      <c r="GE18" s="36"/>
      <c r="GF18" s="36"/>
      <c r="GG18" s="36"/>
      <c r="GH18" s="37"/>
      <c r="GI18" s="37"/>
      <c r="GJ18" s="36"/>
      <c r="GK18" s="38"/>
      <c r="GL18" s="38"/>
      <c r="GM18" s="38"/>
      <c r="GN18" s="38"/>
      <c r="GO18" s="38"/>
      <c r="GP18" s="38"/>
      <c r="GQ18" s="38"/>
      <c r="GR18" s="38"/>
      <c r="GS18" s="38"/>
    </row>
    <row r="19" spans="1:249" x14ac:dyDescent="0.25">
      <c r="A19" s="41" t="s">
        <v>291</v>
      </c>
      <c r="B19" s="38">
        <v>6.0000000000000001E-3</v>
      </c>
      <c r="C19" s="38">
        <v>4.3999999999999997E-2</v>
      </c>
      <c r="D19" s="38">
        <v>0.35399999999999998</v>
      </c>
      <c r="E19" s="38">
        <v>0.502</v>
      </c>
      <c r="F19" s="38">
        <v>9.4E-2</v>
      </c>
      <c r="G19" s="38">
        <v>0.37</v>
      </c>
      <c r="H19" s="38">
        <f t="shared" si="1"/>
        <v>0.63</v>
      </c>
      <c r="I19" s="38">
        <v>0.08</v>
      </c>
      <c r="J19" s="38">
        <f t="shared" si="0"/>
        <v>0.92</v>
      </c>
      <c r="K19" s="38">
        <v>0.95744680851063835</v>
      </c>
      <c r="L19" s="38">
        <f t="shared" si="2"/>
        <v>4.2553191489361653E-2</v>
      </c>
      <c r="M19" s="37">
        <v>4.7021280000000001</v>
      </c>
      <c r="N19" s="38">
        <v>0.93859649122807021</v>
      </c>
      <c r="O19" s="38">
        <f t="shared" si="3"/>
        <v>6.1403508771929793E-2</v>
      </c>
      <c r="P19" s="37">
        <v>4.1578949999999999</v>
      </c>
      <c r="Q19" s="38">
        <v>0.94610778443113774</v>
      </c>
      <c r="R19" s="38">
        <f t="shared" si="4"/>
        <v>5.3892215568862256E-2</v>
      </c>
      <c r="S19" s="37">
        <v>4.3952099999999996</v>
      </c>
      <c r="T19" s="37">
        <v>3.7306119999999998</v>
      </c>
      <c r="U19" s="37">
        <v>3.6734689999999999</v>
      </c>
      <c r="V19" s="37">
        <v>3.5387759999999999</v>
      </c>
      <c r="W19" s="36">
        <v>3.7387760000000001</v>
      </c>
      <c r="X19" s="37">
        <v>3</v>
      </c>
      <c r="Y19" s="37">
        <v>3.7428569999999999</v>
      </c>
      <c r="Z19" s="36">
        <v>3.5714290000000002</v>
      </c>
      <c r="AA19" s="36">
        <v>4.5305340000000003</v>
      </c>
      <c r="AB19" s="36">
        <v>4.3969469999999999</v>
      </c>
      <c r="AC19" s="36">
        <v>3.7366410000000001</v>
      </c>
      <c r="AD19" s="36">
        <v>3.9580150000000001</v>
      </c>
      <c r="AE19" s="36">
        <v>4.1290319999999996</v>
      </c>
      <c r="AF19" s="36">
        <v>4.1720430000000004</v>
      </c>
      <c r="AG19" s="36">
        <v>3.8494619999999999</v>
      </c>
      <c r="AH19" s="36">
        <v>4.3440859999999999</v>
      </c>
      <c r="AI19" s="38">
        <v>0.78294573643410847</v>
      </c>
      <c r="AJ19" s="38">
        <f t="shared" si="5"/>
        <v>0.21705426356589153</v>
      </c>
      <c r="AK19" s="36">
        <v>4.1162789999999996</v>
      </c>
      <c r="AL19" s="36">
        <v>4.2713179999999999</v>
      </c>
      <c r="AM19" s="36">
        <v>3.6744189999999999</v>
      </c>
      <c r="AN19" s="36">
        <v>3.0256409999999998</v>
      </c>
      <c r="AO19" s="37">
        <v>3.026316</v>
      </c>
      <c r="AP19" s="37">
        <v>3.2894739999999998</v>
      </c>
      <c r="AQ19" s="36">
        <v>3.7222219999999999</v>
      </c>
      <c r="AR19" s="36">
        <v>3.820513</v>
      </c>
      <c r="AS19" s="36">
        <v>3.9870130000000001</v>
      </c>
      <c r="AT19" s="38">
        <v>0.65573770491803274</v>
      </c>
      <c r="AU19" s="38">
        <f t="shared" si="6"/>
        <v>0.34426229508196726</v>
      </c>
      <c r="AV19" s="37">
        <v>3.73224</v>
      </c>
      <c r="AW19" s="37">
        <v>3.502732</v>
      </c>
      <c r="AX19" s="36">
        <v>4.1530050000000003</v>
      </c>
      <c r="AY19" s="38">
        <v>0.81463414634146336</v>
      </c>
      <c r="AZ19" s="38">
        <f t="shared" si="7"/>
        <v>0.18536585365853664</v>
      </c>
      <c r="BA19" s="36">
        <v>4.0682929999999997</v>
      </c>
      <c r="BB19" s="36">
        <v>3.2146340000000002</v>
      </c>
      <c r="BC19" s="36">
        <v>3.5853660000000001</v>
      </c>
      <c r="BD19" s="37">
        <v>3.9293140000000002</v>
      </c>
      <c r="BE19" s="37">
        <v>3.8404259999999999</v>
      </c>
      <c r="BF19" s="36">
        <v>3.4647299999999999</v>
      </c>
      <c r="BG19" s="36">
        <v>3.4282699999999999</v>
      </c>
      <c r="BH19" s="36">
        <v>3.7546780000000002</v>
      </c>
      <c r="BI19" s="37">
        <v>3.635974</v>
      </c>
      <c r="BJ19" s="37">
        <v>4.3847870000000002</v>
      </c>
      <c r="BK19" s="36">
        <v>4.6206899999999997</v>
      </c>
      <c r="BL19" s="36">
        <v>3.757225</v>
      </c>
      <c r="BM19" s="37">
        <v>3.5985399999999998</v>
      </c>
      <c r="BN19" s="37">
        <v>3.3384619999999998</v>
      </c>
      <c r="BO19" s="36">
        <v>4.4030839999999998</v>
      </c>
      <c r="BP19" s="36">
        <v>3.3041360000000002</v>
      </c>
      <c r="BQ19" s="36">
        <v>3.6280000000000001</v>
      </c>
      <c r="BR19" s="38">
        <v>0.797752808988764</v>
      </c>
      <c r="BS19" s="38">
        <f t="shared" si="8"/>
        <v>0.202247191011236</v>
      </c>
      <c r="BT19" s="36">
        <v>3.8876400000000002</v>
      </c>
      <c r="BU19" s="38">
        <v>0.84705882352941175</v>
      </c>
      <c r="BV19" s="38">
        <f t="shared" si="9"/>
        <v>0.15294117647058825</v>
      </c>
      <c r="BW19" s="37">
        <v>3.8705880000000001</v>
      </c>
      <c r="BX19" s="37">
        <v>4.1382979999999998</v>
      </c>
      <c r="BY19" s="37">
        <v>4.2446809999999999</v>
      </c>
      <c r="BZ19" s="37">
        <v>3.8539330000000001</v>
      </c>
      <c r="CA19" s="37">
        <v>4.3705999999999996</v>
      </c>
      <c r="CB19" s="37">
        <v>4.4116419999999996</v>
      </c>
      <c r="CC19" s="36">
        <v>3.4705879999999998</v>
      </c>
      <c r="CD19" s="36">
        <v>3.5099010000000002</v>
      </c>
      <c r="CE19" s="36">
        <v>3.9478260000000001</v>
      </c>
      <c r="CF19" s="36">
        <v>5.0743799999999997</v>
      </c>
      <c r="CG19" s="36">
        <v>4.9497910000000003</v>
      </c>
      <c r="CH19" s="36">
        <v>4.7611109999999996</v>
      </c>
      <c r="CI19" s="38">
        <v>0.19400000000000001</v>
      </c>
      <c r="CJ19" s="38">
        <v>0.6</v>
      </c>
      <c r="CK19" s="38">
        <v>0.17799999999999999</v>
      </c>
      <c r="CL19" s="38">
        <v>2.8000000000000001E-2</v>
      </c>
      <c r="CM19" s="36">
        <v>4.1597939999999998</v>
      </c>
      <c r="CN19" s="36">
        <v>3.8556699999999999</v>
      </c>
      <c r="CO19" s="36">
        <v>3.940874</v>
      </c>
      <c r="CP19" s="36">
        <v>3.9010419999999999</v>
      </c>
      <c r="CQ19" s="38">
        <v>0.44600000000000001</v>
      </c>
      <c r="CR19" s="38">
        <v>8.7999999999999995E-2</v>
      </c>
      <c r="CS19" s="38">
        <v>0.23799999999999999</v>
      </c>
      <c r="CT19" s="38">
        <v>0.22800000000000001</v>
      </c>
      <c r="CU19" s="38">
        <v>0.71480144404332135</v>
      </c>
      <c r="CV19" s="38">
        <f t="shared" si="10"/>
        <v>0.28519855595667865</v>
      </c>
      <c r="CW19" s="36">
        <v>4.3676469999999998</v>
      </c>
      <c r="CX19" s="36">
        <v>4.2683819999999999</v>
      </c>
      <c r="CY19" s="36">
        <v>3.9620000000000002</v>
      </c>
      <c r="CZ19" s="36">
        <v>3.866126</v>
      </c>
      <c r="DA19" s="36">
        <v>3.4817070000000001</v>
      </c>
      <c r="DB19" s="36">
        <v>3.6959179999999998</v>
      </c>
      <c r="DC19" s="36">
        <v>3.8571430000000002</v>
      </c>
      <c r="DD19" s="36">
        <v>3.985417</v>
      </c>
      <c r="DE19" s="36">
        <v>2.9175049999999998</v>
      </c>
      <c r="DF19" s="36">
        <v>3.605839</v>
      </c>
      <c r="DG19" s="37">
        <v>3.5105740000000001</v>
      </c>
      <c r="DH19" s="37">
        <v>3.4731709999999998</v>
      </c>
      <c r="DI19" s="37">
        <v>3.6621619999999999</v>
      </c>
      <c r="DJ19" s="37">
        <v>3.6013989999999998</v>
      </c>
      <c r="DK19" s="36">
        <v>3.9194309999999999</v>
      </c>
      <c r="DL19" s="36">
        <v>3.4910709999999998</v>
      </c>
      <c r="DM19" s="36">
        <v>3.7749999999999999</v>
      </c>
      <c r="DN19" s="37">
        <v>3.536</v>
      </c>
      <c r="DO19" s="38">
        <v>0.50800000000000001</v>
      </c>
      <c r="DP19" s="38">
        <v>0.22</v>
      </c>
      <c r="DQ19" s="38">
        <v>6.6000000000000003E-2</v>
      </c>
      <c r="DR19" s="38">
        <v>0.20599999999999999</v>
      </c>
      <c r="DS19" s="37">
        <v>5.086957</v>
      </c>
      <c r="DT19" s="36">
        <v>5.0265700000000004</v>
      </c>
      <c r="DU19" s="36">
        <v>3.863388</v>
      </c>
      <c r="DV19" s="38">
        <v>0.38</v>
      </c>
      <c r="DW19" s="38">
        <v>0.218</v>
      </c>
      <c r="DX19" s="38">
        <v>0.20599999999999999</v>
      </c>
      <c r="DY19" s="38">
        <v>0.16</v>
      </c>
      <c r="DZ19" s="38">
        <v>3.5999999999999997E-2</v>
      </c>
      <c r="EA19" s="36">
        <v>5.1284400000000003</v>
      </c>
      <c r="EB19" s="36">
        <v>5.1936220000000004</v>
      </c>
      <c r="EC19" s="36">
        <v>4.0782829999999999</v>
      </c>
      <c r="ED19" s="36">
        <v>3.74</v>
      </c>
      <c r="EE19" s="36">
        <v>3.71</v>
      </c>
      <c r="EF19" s="36"/>
      <c r="EG19" s="38">
        <v>0.114</v>
      </c>
      <c r="EH19" s="38">
        <v>0.57799999999999996</v>
      </c>
      <c r="EI19" s="38">
        <v>0.224</v>
      </c>
      <c r="EJ19" s="38">
        <v>8.4000000000000005E-2</v>
      </c>
      <c r="EK19" s="38">
        <v>0.34599999999999997</v>
      </c>
      <c r="EL19" s="38">
        <v>0.128</v>
      </c>
      <c r="EM19" s="38">
        <v>0.186</v>
      </c>
      <c r="EN19" s="38">
        <v>0.18</v>
      </c>
      <c r="EO19" s="38">
        <v>0.16</v>
      </c>
      <c r="EP19" s="37"/>
      <c r="EQ19" s="37"/>
      <c r="ER19" s="37"/>
      <c r="ES19" s="37"/>
      <c r="ET19" s="37"/>
      <c r="EU19" s="37"/>
      <c r="EV19" s="37"/>
      <c r="EW19" s="37"/>
      <c r="EX19" s="38"/>
      <c r="EY19" s="38"/>
      <c r="EZ19" s="37"/>
      <c r="FA19" s="36"/>
      <c r="FB19" s="38"/>
      <c r="FC19" s="38"/>
      <c r="FD19" s="36"/>
      <c r="FE19" s="38"/>
      <c r="FF19" s="38"/>
      <c r="FG19" s="36"/>
      <c r="FH19" s="37"/>
      <c r="FI19" s="37"/>
      <c r="FJ19" s="37"/>
      <c r="FK19" s="37"/>
      <c r="FL19" s="36"/>
      <c r="FM19" s="36"/>
      <c r="FN19" s="38"/>
      <c r="FO19" s="38"/>
      <c r="FP19" s="38"/>
      <c r="FQ19" s="38"/>
      <c r="FR19" s="38"/>
      <c r="FS19" s="38"/>
      <c r="FT19" s="38"/>
      <c r="FU19" s="38"/>
      <c r="FV19" s="38"/>
      <c r="FW19" s="36"/>
      <c r="FX19" s="36"/>
      <c r="FY19" s="38"/>
      <c r="FZ19" s="38"/>
      <c r="GA19" s="36"/>
      <c r="GB19" s="38"/>
      <c r="GC19" s="38"/>
      <c r="GD19" s="36"/>
      <c r="GE19" s="36"/>
      <c r="GF19" s="36"/>
      <c r="GG19" s="36"/>
      <c r="GH19" s="37"/>
      <c r="GI19" s="37"/>
      <c r="GJ19" s="36"/>
      <c r="GK19" s="38"/>
      <c r="GL19" s="38"/>
      <c r="GM19" s="38"/>
      <c r="GN19" s="38"/>
      <c r="GO19" s="38"/>
      <c r="GP19" s="38"/>
      <c r="GQ19" s="38"/>
      <c r="GR19" s="38"/>
      <c r="GS19" s="38"/>
    </row>
    <row r="20" spans="1:249" x14ac:dyDescent="0.25">
      <c r="A20" s="41" t="s">
        <v>292</v>
      </c>
      <c r="B20" s="38">
        <v>1.2875536480686695E-2</v>
      </c>
      <c r="C20" s="38">
        <v>5.1502145922746781E-2</v>
      </c>
      <c r="D20" s="38">
        <v>0.3905579399141631</v>
      </c>
      <c r="E20" s="38">
        <v>0.51502145922746778</v>
      </c>
      <c r="F20" s="38">
        <v>3.0042918454935622E-2</v>
      </c>
      <c r="G20" s="38">
        <v>0.20600858369098712</v>
      </c>
      <c r="H20" s="38">
        <f t="shared" si="1"/>
        <v>0.79399141630901293</v>
      </c>
      <c r="I20" s="38">
        <v>0.23605150214592274</v>
      </c>
      <c r="J20" s="38">
        <f t="shared" si="0"/>
        <v>0.76394849785407726</v>
      </c>
      <c r="K20" s="38">
        <v>0.9375</v>
      </c>
      <c r="L20" s="38">
        <f t="shared" si="2"/>
        <v>6.25E-2</v>
      </c>
      <c r="M20" s="37">
        <v>4.5</v>
      </c>
      <c r="N20" s="38">
        <v>0.84313725490196079</v>
      </c>
      <c r="O20" s="38">
        <f t="shared" si="3"/>
        <v>0.15686274509803921</v>
      </c>
      <c r="P20" s="37">
        <v>4.3333329999999997</v>
      </c>
      <c r="Q20" s="38">
        <v>0.93478260869565222</v>
      </c>
      <c r="R20" s="38">
        <f t="shared" si="4"/>
        <v>6.5217391304347783E-2</v>
      </c>
      <c r="S20" s="37">
        <v>4.7391300000000003</v>
      </c>
      <c r="T20" s="37">
        <v>3.54955</v>
      </c>
      <c r="U20" s="37">
        <v>3.4144139999999998</v>
      </c>
      <c r="V20" s="37">
        <v>3.0810810000000002</v>
      </c>
      <c r="W20" s="36">
        <v>3.2432430000000001</v>
      </c>
      <c r="X20" s="37">
        <v>2.9148939999999999</v>
      </c>
      <c r="Y20" s="37">
        <v>3.4509799999999999</v>
      </c>
      <c r="Z20" s="36">
        <v>3.2745099999999998</v>
      </c>
      <c r="AA20" s="36">
        <v>4.164021</v>
      </c>
      <c r="AB20" s="36">
        <v>3.9523809999999999</v>
      </c>
      <c r="AC20" s="36">
        <v>3.0687829999999998</v>
      </c>
      <c r="AD20" s="36">
        <v>3.285714</v>
      </c>
      <c r="AE20" s="36">
        <v>3.978723</v>
      </c>
      <c r="AF20" s="36">
        <v>4.2659570000000002</v>
      </c>
      <c r="AG20" s="36">
        <v>3.8936169999999999</v>
      </c>
      <c r="AH20" s="36">
        <v>4.3404259999999999</v>
      </c>
      <c r="AI20" s="38">
        <v>0.85384615384615381</v>
      </c>
      <c r="AJ20" s="38">
        <f t="shared" si="5"/>
        <v>0.14615384615384619</v>
      </c>
      <c r="AK20" s="36">
        <v>4.2307689999999996</v>
      </c>
      <c r="AL20" s="36">
        <v>4.4461539999999999</v>
      </c>
      <c r="AM20" s="36">
        <v>3.9769230000000002</v>
      </c>
      <c r="AN20" s="36">
        <v>2.7454550000000002</v>
      </c>
      <c r="AO20" s="37">
        <v>2.7962959999999999</v>
      </c>
      <c r="AP20" s="37">
        <v>3.1</v>
      </c>
      <c r="AQ20" s="36">
        <v>3.2340429999999998</v>
      </c>
      <c r="AR20" s="36">
        <v>3.2222219999999999</v>
      </c>
      <c r="AS20" s="36">
        <v>3.8199049999999999</v>
      </c>
      <c r="AT20" s="38">
        <v>0.61538461538461542</v>
      </c>
      <c r="AU20" s="38">
        <f t="shared" si="6"/>
        <v>0.38461538461538458</v>
      </c>
      <c r="AV20" s="37">
        <v>4</v>
      </c>
      <c r="AW20" s="37">
        <v>3.836538</v>
      </c>
      <c r="AX20" s="36">
        <v>4.6538459999999997</v>
      </c>
      <c r="AY20" s="38">
        <v>0.6629213483146067</v>
      </c>
      <c r="AZ20" s="38">
        <f t="shared" si="7"/>
        <v>0.3370786516853933</v>
      </c>
      <c r="BA20" s="36">
        <v>3.9438200000000001</v>
      </c>
      <c r="BB20" s="36">
        <v>3.7191010000000002</v>
      </c>
      <c r="BC20" s="36">
        <v>3.8876400000000002</v>
      </c>
      <c r="BD20" s="37">
        <v>3.7554590000000001</v>
      </c>
      <c r="BE20" s="37">
        <v>4.3571429999999998</v>
      </c>
      <c r="BF20" s="36">
        <v>3.9868420000000002</v>
      </c>
      <c r="BG20" s="36">
        <v>3.9207049999999999</v>
      </c>
      <c r="BH20" s="36">
        <v>4.0134530000000002</v>
      </c>
      <c r="BI20" s="37">
        <v>4.0243900000000004</v>
      </c>
      <c r="BJ20" s="37">
        <v>4.0995020000000002</v>
      </c>
      <c r="BK20" s="36">
        <v>4.4754899999999997</v>
      </c>
      <c r="BL20" s="36">
        <v>3.945055</v>
      </c>
      <c r="BM20" s="37">
        <v>3.3722219999999998</v>
      </c>
      <c r="BN20" s="37">
        <v>3.180488</v>
      </c>
      <c r="BO20" s="36">
        <v>4.331683</v>
      </c>
      <c r="BP20" s="36">
        <v>3.1793480000000001</v>
      </c>
      <c r="BQ20" s="36">
        <v>3.643777</v>
      </c>
      <c r="BR20" s="38">
        <v>0.71641791044776115</v>
      </c>
      <c r="BS20" s="38">
        <f t="shared" si="8"/>
        <v>0.28358208955223885</v>
      </c>
      <c r="BT20" s="36">
        <v>4.2388060000000003</v>
      </c>
      <c r="BU20" s="38">
        <v>0.78846153846153844</v>
      </c>
      <c r="BV20" s="38">
        <f t="shared" si="9"/>
        <v>0.21153846153846156</v>
      </c>
      <c r="BW20" s="37">
        <v>4.7692310000000004</v>
      </c>
      <c r="BX20" s="37">
        <v>4.4788730000000001</v>
      </c>
      <c r="BY20" s="37">
        <v>4.4366199999999996</v>
      </c>
      <c r="BZ20" s="37">
        <v>4.2869570000000001</v>
      </c>
      <c r="CA20" s="37">
        <v>4.954955</v>
      </c>
      <c r="CB20" s="37">
        <v>4.868182</v>
      </c>
      <c r="CC20" s="36">
        <v>4.2171719999999997</v>
      </c>
      <c r="CD20" s="36">
        <v>4.3030299999999997</v>
      </c>
      <c r="CE20" s="36">
        <v>4.2088890000000001</v>
      </c>
      <c r="CF20" s="36">
        <v>5.2260869999999997</v>
      </c>
      <c r="CG20" s="36">
        <v>5.0394740000000002</v>
      </c>
      <c r="CH20" s="36">
        <v>5.0736840000000001</v>
      </c>
      <c r="CI20" s="38">
        <v>9.4420600858369105E-2</v>
      </c>
      <c r="CJ20" s="38">
        <v>0.6566523605150214</v>
      </c>
      <c r="CK20" s="38">
        <v>0.21030042918454936</v>
      </c>
      <c r="CL20" s="38">
        <v>3.8626609442060089E-2</v>
      </c>
      <c r="CM20" s="36">
        <v>4.61165</v>
      </c>
      <c r="CN20" s="36">
        <v>4.3980579999999998</v>
      </c>
      <c r="CO20" s="36">
        <v>4.131068</v>
      </c>
      <c r="CP20" s="36">
        <v>4.2243899999999996</v>
      </c>
      <c r="CQ20" s="38">
        <v>0.18025751072961374</v>
      </c>
      <c r="CR20" s="38">
        <v>0.12875536480686695</v>
      </c>
      <c r="CS20" s="38">
        <v>0.41201716738197425</v>
      </c>
      <c r="CT20" s="38">
        <v>0.27896995708154504</v>
      </c>
      <c r="CU20" s="38">
        <v>0.7120418848167539</v>
      </c>
      <c r="CV20" s="38">
        <f t="shared" si="10"/>
        <v>0.2879581151832461</v>
      </c>
      <c r="CW20" s="36">
        <v>4.7619049999999996</v>
      </c>
      <c r="CX20" s="36">
        <v>4.7354500000000002</v>
      </c>
      <c r="CY20" s="36">
        <v>4.3433479999999998</v>
      </c>
      <c r="CZ20" s="36">
        <v>3.9047619999999998</v>
      </c>
      <c r="DA20" s="36">
        <v>3.5043099999999998</v>
      </c>
      <c r="DB20" s="36">
        <v>3.7099570000000002</v>
      </c>
      <c r="DC20" s="36">
        <v>4.0358739999999997</v>
      </c>
      <c r="DD20" s="36">
        <v>4.0921050000000001</v>
      </c>
      <c r="DE20" s="36">
        <v>3.375</v>
      </c>
      <c r="DF20" s="36">
        <v>3.61809</v>
      </c>
      <c r="DG20" s="37">
        <v>3.5714290000000002</v>
      </c>
      <c r="DH20" s="37">
        <v>3.987069</v>
      </c>
      <c r="DI20" s="37">
        <v>4.2685190000000004</v>
      </c>
      <c r="DJ20" s="37">
        <v>4.1737089999999997</v>
      </c>
      <c r="DK20" s="36">
        <v>4.3577240000000002</v>
      </c>
      <c r="DL20" s="36">
        <v>4.3384619999999998</v>
      </c>
      <c r="DM20" s="36">
        <v>4.1547619999999998</v>
      </c>
      <c r="DN20" s="37">
        <v>3.8583690000000002</v>
      </c>
      <c r="DO20" s="38">
        <v>0.57081545064377681</v>
      </c>
      <c r="DP20" s="38">
        <v>0.19742489270386265</v>
      </c>
      <c r="DQ20" s="38">
        <v>9.4420600858369105E-2</v>
      </c>
      <c r="DR20" s="38">
        <v>0.13733905579399142</v>
      </c>
      <c r="DS20" s="37">
        <v>5.0467839999999997</v>
      </c>
      <c r="DT20" s="36">
        <v>4.7371790000000003</v>
      </c>
      <c r="DU20" s="36">
        <v>3.7676059999999998</v>
      </c>
      <c r="DV20" s="38">
        <v>0.44206008583690987</v>
      </c>
      <c r="DW20" s="38">
        <v>9.8712446351931327E-2</v>
      </c>
      <c r="DX20" s="38">
        <v>3.8626609442060089E-2</v>
      </c>
      <c r="DY20" s="38">
        <v>2.1459227467811159E-2</v>
      </c>
      <c r="DZ20" s="38">
        <v>0.39914163090128757</v>
      </c>
      <c r="EA20" s="36">
        <v>4.6282050000000003</v>
      </c>
      <c r="EB20" s="36">
        <v>4.552632</v>
      </c>
      <c r="EC20" s="36">
        <v>2.9733329999999998</v>
      </c>
      <c r="ED20" s="36">
        <v>3.8626610000000001</v>
      </c>
      <c r="EE20" s="36">
        <v>4.0257509999999996</v>
      </c>
      <c r="EF20" s="36"/>
      <c r="EG20" s="38">
        <v>0.1072961373390558</v>
      </c>
      <c r="EH20" s="38">
        <v>0.61802575107296143</v>
      </c>
      <c r="EI20" s="38">
        <v>0.22746781115879827</v>
      </c>
      <c r="EJ20" s="38">
        <v>4.7210300429184553E-2</v>
      </c>
      <c r="EK20" s="38">
        <v>0.34763948497854075</v>
      </c>
      <c r="EL20" s="38">
        <v>7.2961373390557943E-2</v>
      </c>
      <c r="EM20" s="38">
        <v>0.20171673819742489</v>
      </c>
      <c r="EN20" s="38">
        <v>0.27038626609442062</v>
      </c>
      <c r="EO20" s="38">
        <v>0.1072961373390558</v>
      </c>
      <c r="EP20" s="37"/>
      <c r="EQ20" s="37"/>
      <c r="ER20" s="37"/>
      <c r="ES20" s="37"/>
      <c r="ET20" s="37"/>
      <c r="EU20" s="37"/>
      <c r="EV20" s="37"/>
      <c r="EW20" s="37"/>
      <c r="EX20" s="38"/>
      <c r="EY20" s="38"/>
      <c r="EZ20" s="37"/>
      <c r="FA20" s="36"/>
      <c r="FB20" s="38"/>
      <c r="FC20" s="38"/>
      <c r="FD20" s="36"/>
      <c r="FE20" s="38"/>
      <c r="FF20" s="38"/>
      <c r="FG20" s="36"/>
      <c r="FH20" s="37"/>
      <c r="FI20" s="37"/>
      <c r="FJ20" s="37"/>
      <c r="FK20" s="37"/>
      <c r="FL20" s="36"/>
      <c r="FM20" s="36"/>
      <c r="FN20" s="38"/>
      <c r="FO20" s="38"/>
      <c r="FP20" s="38"/>
      <c r="FQ20" s="38"/>
      <c r="FR20" s="38"/>
      <c r="FS20" s="38"/>
      <c r="FT20" s="38"/>
      <c r="FU20" s="38"/>
      <c r="FV20" s="38"/>
      <c r="FW20" s="36"/>
      <c r="FX20" s="36"/>
      <c r="FY20" s="38"/>
      <c r="FZ20" s="38"/>
      <c r="GA20" s="36"/>
      <c r="GB20" s="38"/>
      <c r="GC20" s="38"/>
      <c r="GD20" s="36"/>
      <c r="GE20" s="36"/>
      <c r="GF20" s="36"/>
      <c r="GG20" s="36"/>
      <c r="GH20" s="37"/>
      <c r="GI20" s="37"/>
      <c r="GJ20" s="36"/>
      <c r="GK20" s="38"/>
      <c r="GL20" s="38"/>
      <c r="GM20" s="38"/>
      <c r="GN20" s="38"/>
      <c r="GO20" s="38"/>
      <c r="GP20" s="38"/>
      <c r="GQ20" s="38"/>
      <c r="GR20" s="38"/>
      <c r="GS20" s="38"/>
    </row>
    <row r="21" spans="1:249" x14ac:dyDescent="0.25">
      <c r="A21" s="41" t="s">
        <v>293</v>
      </c>
      <c r="B21" s="38">
        <v>0</v>
      </c>
      <c r="C21" s="38">
        <v>9.1954022988505746E-2</v>
      </c>
      <c r="D21" s="38">
        <v>0.25287356321839083</v>
      </c>
      <c r="E21" s="38">
        <v>0.60919540229885061</v>
      </c>
      <c r="F21" s="38">
        <v>4.5977011494252873E-2</v>
      </c>
      <c r="G21" s="38"/>
      <c r="H21" s="38"/>
      <c r="I21" s="38">
        <v>0.32183908045977011</v>
      </c>
      <c r="J21" s="38">
        <f t="shared" si="0"/>
        <v>0.67816091954022983</v>
      </c>
      <c r="K21" s="38">
        <v>0.7</v>
      </c>
      <c r="L21" s="38">
        <f t="shared" si="2"/>
        <v>0.30000000000000004</v>
      </c>
      <c r="M21" s="37">
        <v>4.0999999999999996</v>
      </c>
      <c r="N21" s="38">
        <v>0.9642857142857143</v>
      </c>
      <c r="O21" s="38">
        <f t="shared" si="3"/>
        <v>3.5714285714285698E-2</v>
      </c>
      <c r="P21" s="37">
        <v>4</v>
      </c>
      <c r="Q21" s="38">
        <v>1</v>
      </c>
      <c r="R21" s="38">
        <f t="shared" si="4"/>
        <v>0</v>
      </c>
      <c r="S21" s="37">
        <v>4.0344829999999998</v>
      </c>
      <c r="T21" s="37">
        <v>3.34</v>
      </c>
      <c r="U21" s="37">
        <v>2.92</v>
      </c>
      <c r="V21" s="37">
        <v>2.82</v>
      </c>
      <c r="W21" s="36">
        <v>3.24</v>
      </c>
      <c r="X21" s="37">
        <v>2.6956519999999999</v>
      </c>
      <c r="Y21" s="37">
        <v>3.08</v>
      </c>
      <c r="Z21" s="36">
        <v>2.8461539999999999</v>
      </c>
      <c r="AA21" s="36">
        <v>2.6415090000000001</v>
      </c>
      <c r="AB21" s="36">
        <v>2.8679250000000001</v>
      </c>
      <c r="AC21" s="36">
        <v>2.3207550000000001</v>
      </c>
      <c r="AD21" s="36">
        <v>2.5660379999999998</v>
      </c>
      <c r="AE21" s="36">
        <v>2.3617020000000002</v>
      </c>
      <c r="AF21" s="36">
        <v>2.978723</v>
      </c>
      <c r="AG21" s="36">
        <v>2.5319150000000001</v>
      </c>
      <c r="AH21" s="36">
        <v>3.2127659999999998</v>
      </c>
      <c r="AI21" s="38">
        <v>0.61290322580645162</v>
      </c>
      <c r="AJ21" s="38">
        <f t="shared" si="5"/>
        <v>0.38709677419354838</v>
      </c>
      <c r="AK21" s="36">
        <v>3.3870969999999998</v>
      </c>
      <c r="AL21" s="36">
        <v>3.6451609999999999</v>
      </c>
      <c r="AM21" s="36">
        <v>3.4193549999999999</v>
      </c>
      <c r="AN21" s="36">
        <v>1.892857</v>
      </c>
      <c r="AO21" s="37">
        <v>2</v>
      </c>
      <c r="AP21" s="37">
        <v>2.4444439999999998</v>
      </c>
      <c r="AQ21" s="36">
        <v>2.461538</v>
      </c>
      <c r="AR21" s="36">
        <v>2.2962959999999999</v>
      </c>
      <c r="AS21" s="36">
        <v>3.306667</v>
      </c>
      <c r="AT21" s="38">
        <v>0.38</v>
      </c>
      <c r="AU21" s="38">
        <f t="shared" si="6"/>
        <v>0.62</v>
      </c>
      <c r="AV21" s="37">
        <v>2.84</v>
      </c>
      <c r="AW21" s="37">
        <v>2.58</v>
      </c>
      <c r="AX21" s="36">
        <v>3.62</v>
      </c>
      <c r="AY21" s="38">
        <v>0.78</v>
      </c>
      <c r="AZ21" s="38">
        <f t="shared" si="7"/>
        <v>0.21999999999999997</v>
      </c>
      <c r="BA21" s="36">
        <v>3.06</v>
      </c>
      <c r="BB21" s="36">
        <v>2.84</v>
      </c>
      <c r="BC21" s="36">
        <v>3.08</v>
      </c>
      <c r="BD21" s="37">
        <v>3.732558</v>
      </c>
      <c r="BE21" s="37">
        <v>3.9634149999999999</v>
      </c>
      <c r="BF21" s="36">
        <v>3.8488370000000001</v>
      </c>
      <c r="BG21" s="36">
        <v>3.7882349999999998</v>
      </c>
      <c r="BH21" s="36">
        <v>3.2289159999999999</v>
      </c>
      <c r="BI21" s="37">
        <v>3.4675319999999998</v>
      </c>
      <c r="BJ21" s="37">
        <v>3.75</v>
      </c>
      <c r="BK21" s="36">
        <v>4.5119049999999996</v>
      </c>
      <c r="BL21" s="36">
        <v>4.0370369999999998</v>
      </c>
      <c r="BM21" s="37">
        <v>2.6438359999999999</v>
      </c>
      <c r="BN21" s="37">
        <v>2.5925929999999999</v>
      </c>
      <c r="BO21" s="36">
        <v>4.306667</v>
      </c>
      <c r="BP21" s="36">
        <v>2.913043</v>
      </c>
      <c r="BQ21" s="36">
        <v>2.942529</v>
      </c>
      <c r="BR21" s="38">
        <v>0.68965517241379315</v>
      </c>
      <c r="BS21" s="38">
        <f t="shared" si="8"/>
        <v>0.31034482758620685</v>
      </c>
      <c r="BT21" s="36">
        <v>3</v>
      </c>
      <c r="BU21" s="38">
        <v>0.78260869565217395</v>
      </c>
      <c r="BV21" s="38">
        <f t="shared" si="9"/>
        <v>0.21739130434782605</v>
      </c>
      <c r="BW21" s="37">
        <v>2.8695650000000001</v>
      </c>
      <c r="BX21" s="37">
        <v>4.3333329999999997</v>
      </c>
      <c r="BY21" s="37">
        <v>4.5555560000000002</v>
      </c>
      <c r="BZ21" s="37">
        <v>3.2653059999999998</v>
      </c>
      <c r="CA21" s="37">
        <v>4.2117649999999998</v>
      </c>
      <c r="CB21" s="37">
        <v>3.952941</v>
      </c>
      <c r="CC21" s="36">
        <v>2.4166669999999999</v>
      </c>
      <c r="CD21" s="36">
        <v>2.6338029999999999</v>
      </c>
      <c r="CE21" s="36">
        <v>3.232558</v>
      </c>
      <c r="CF21" s="36">
        <v>4.5476190000000001</v>
      </c>
      <c r="CG21" s="36">
        <v>4.4691359999999998</v>
      </c>
      <c r="CH21" s="36">
        <v>4.3333329999999997</v>
      </c>
      <c r="CI21" s="38">
        <v>0.12643678160919541</v>
      </c>
      <c r="CJ21" s="38">
        <v>0.70114942528735635</v>
      </c>
      <c r="CK21" s="38">
        <v>0.16091954022988506</v>
      </c>
      <c r="CL21" s="38">
        <v>1.1494252873563218E-2</v>
      </c>
      <c r="CM21" s="36">
        <v>4.2</v>
      </c>
      <c r="CN21" s="36">
        <v>3.96</v>
      </c>
      <c r="CO21" s="36">
        <v>3.9066670000000001</v>
      </c>
      <c r="CP21" s="36">
        <v>3.8533330000000001</v>
      </c>
      <c r="CQ21" s="38">
        <v>0.42528735632183906</v>
      </c>
      <c r="CR21" s="38">
        <v>9.1954022988505746E-2</v>
      </c>
      <c r="CS21" s="38">
        <v>0.28735632183908044</v>
      </c>
      <c r="CT21" s="38">
        <v>0.19540229885057472</v>
      </c>
      <c r="CU21" s="38">
        <v>0.78</v>
      </c>
      <c r="CV21" s="38">
        <f t="shared" si="10"/>
        <v>0.21999999999999997</v>
      </c>
      <c r="CW21" s="36">
        <v>3.98</v>
      </c>
      <c r="CX21" s="36">
        <v>3.82</v>
      </c>
      <c r="CY21" s="36">
        <v>3.3218390000000002</v>
      </c>
      <c r="CZ21" s="36">
        <v>3.057471</v>
      </c>
      <c r="DA21" s="36">
        <v>2.7126440000000001</v>
      </c>
      <c r="DB21" s="36">
        <v>2.9770110000000001</v>
      </c>
      <c r="DC21" s="36">
        <v>3.5301200000000001</v>
      </c>
      <c r="DD21" s="36">
        <v>3.5411760000000001</v>
      </c>
      <c r="DE21" s="36">
        <v>3.3103449999999999</v>
      </c>
      <c r="DF21" s="36">
        <v>3.3802819999999998</v>
      </c>
      <c r="DG21" s="37">
        <v>3.3050850000000001</v>
      </c>
      <c r="DH21" s="37">
        <v>3.2839510000000001</v>
      </c>
      <c r="DI21" s="37">
        <v>3.8095240000000001</v>
      </c>
      <c r="DJ21" s="37">
        <v>3.6024099999999999</v>
      </c>
      <c r="DK21" s="36">
        <v>4.4489799999999997</v>
      </c>
      <c r="DL21" s="36">
        <v>4</v>
      </c>
      <c r="DM21" s="36">
        <v>3.6315789999999999</v>
      </c>
      <c r="DN21" s="37">
        <v>3.3103449999999999</v>
      </c>
      <c r="DO21" s="38">
        <v>0.5977011494252874</v>
      </c>
      <c r="DP21" s="38">
        <v>0.17241379310344829</v>
      </c>
      <c r="DQ21" s="38">
        <v>5.7471264367816091E-2</v>
      </c>
      <c r="DR21" s="38">
        <v>0.17241379310344829</v>
      </c>
      <c r="DS21" s="37">
        <v>4.7916670000000003</v>
      </c>
      <c r="DT21" s="36">
        <v>4.6478869999999999</v>
      </c>
      <c r="DU21" s="36">
        <v>3.9420289999999998</v>
      </c>
      <c r="DV21" s="38"/>
      <c r="DW21" s="38"/>
      <c r="DX21" s="38"/>
      <c r="DY21" s="38"/>
      <c r="DZ21" s="38"/>
      <c r="ED21" s="36">
        <v>3.2068970000000001</v>
      </c>
      <c r="EE21" s="36">
        <v>3.2873559999999999</v>
      </c>
      <c r="EF21" s="36"/>
      <c r="EG21" s="38">
        <v>0.31034482758620691</v>
      </c>
      <c r="EH21" s="38">
        <v>0.45977011494252873</v>
      </c>
      <c r="EI21" s="38">
        <v>0.16091954022988506</v>
      </c>
      <c r="EJ21" s="38">
        <v>6.8965517241379309E-2</v>
      </c>
      <c r="EK21" s="38">
        <v>0.33333333333333331</v>
      </c>
      <c r="EL21" s="38">
        <v>0.13793103448275862</v>
      </c>
      <c r="EM21" s="38">
        <v>0.2413793103448276</v>
      </c>
      <c r="EN21" s="38">
        <v>0.17241379310344829</v>
      </c>
      <c r="EO21" s="38">
        <v>0.11494252873563218</v>
      </c>
      <c r="EP21" s="37"/>
      <c r="EQ21" s="37"/>
      <c r="ER21" s="37"/>
      <c r="ES21" s="37"/>
      <c r="ET21" s="37"/>
      <c r="EU21" s="37"/>
      <c r="EV21" s="37"/>
      <c r="EW21" s="37"/>
      <c r="EX21" s="38"/>
      <c r="EY21" s="38"/>
      <c r="EZ21" s="37"/>
      <c r="FA21" s="36"/>
      <c r="FB21" s="38"/>
      <c r="FC21" s="38"/>
      <c r="FD21" s="36"/>
      <c r="FE21" s="38"/>
      <c r="FF21" s="38"/>
      <c r="FG21" s="36"/>
      <c r="FH21" s="37"/>
      <c r="FI21" s="37"/>
      <c r="FJ21" s="37"/>
      <c r="FK21" s="37"/>
      <c r="FL21" s="36"/>
      <c r="FM21" s="36"/>
      <c r="FN21" s="38"/>
      <c r="FO21" s="38"/>
      <c r="FP21" s="38"/>
      <c r="FQ21" s="38"/>
      <c r="FR21" s="38"/>
      <c r="FS21" s="38"/>
      <c r="FT21" s="38"/>
      <c r="FU21" s="38"/>
      <c r="FV21" s="38"/>
      <c r="FW21" s="36"/>
      <c r="FX21" s="36"/>
      <c r="FY21" s="38"/>
      <c r="FZ21" s="38"/>
      <c r="GA21" s="36"/>
      <c r="GB21" s="38"/>
      <c r="GC21" s="38"/>
      <c r="GD21" s="36"/>
      <c r="GE21" s="36"/>
      <c r="GF21" s="36"/>
      <c r="GG21" s="36"/>
      <c r="GH21" s="37"/>
      <c r="GI21" s="37"/>
      <c r="GJ21" s="36"/>
      <c r="GK21" s="38"/>
      <c r="GL21" s="38"/>
      <c r="GM21" s="38"/>
      <c r="GN21" s="38"/>
      <c r="GO21" s="38"/>
      <c r="GP21" s="38"/>
      <c r="GQ21" s="38"/>
      <c r="GR21" s="38"/>
      <c r="GS21" s="38"/>
    </row>
    <row r="22" spans="1:249" x14ac:dyDescent="0.25">
      <c r="A22" s="41" t="s">
        <v>294</v>
      </c>
      <c r="B22" s="38">
        <v>0</v>
      </c>
      <c r="C22" s="38">
        <v>0.10888888888888888</v>
      </c>
      <c r="D22" s="38">
        <v>0.45333333333333331</v>
      </c>
      <c r="E22" s="38">
        <v>0.39777777777777779</v>
      </c>
      <c r="F22" s="38">
        <v>0.04</v>
      </c>
      <c r="G22" s="38"/>
      <c r="H22" s="38"/>
      <c r="I22" s="38">
        <v>0.12831858407079647</v>
      </c>
      <c r="J22" s="38">
        <f t="shared" si="0"/>
        <v>0.87168141592920356</v>
      </c>
      <c r="K22" s="38"/>
      <c r="L22" s="38"/>
      <c r="M22" s="37">
        <v>5.2009129999999999</v>
      </c>
      <c r="N22" s="38"/>
      <c r="O22" s="38"/>
      <c r="P22" s="37" t="s">
        <v>270</v>
      </c>
      <c r="Q22" s="38"/>
      <c r="R22" s="38"/>
      <c r="S22" s="37">
        <v>4.5713460000000001</v>
      </c>
      <c r="T22" s="37">
        <v>3.8130600000000001</v>
      </c>
      <c r="U22" s="37">
        <v>3.7695259999999999</v>
      </c>
      <c r="V22" s="37" t="s">
        <v>270</v>
      </c>
      <c r="W22" s="37">
        <v>3.94171</v>
      </c>
      <c r="X22" s="37">
        <v>3.8970590000000001</v>
      </c>
      <c r="Y22" s="37">
        <v>4.0724640000000001</v>
      </c>
      <c r="Z22" s="37">
        <v>3.9420289999999998</v>
      </c>
      <c r="AA22" s="37">
        <v>4.1500000000000004</v>
      </c>
      <c r="AB22" s="37">
        <v>4.496855</v>
      </c>
      <c r="AC22" s="37" t="s">
        <v>270</v>
      </c>
      <c r="AD22" s="37">
        <v>4.3249209999999998</v>
      </c>
      <c r="AE22" s="36">
        <v>4.3428570000000004</v>
      </c>
      <c r="AF22" s="37">
        <v>4.6714289999999998</v>
      </c>
      <c r="AG22" s="37" t="s">
        <v>270</v>
      </c>
      <c r="AH22" s="36">
        <v>4.6197179999999998</v>
      </c>
      <c r="AI22" s="38"/>
      <c r="AJ22" s="38"/>
      <c r="AK22" s="36">
        <v>4.8297100000000004</v>
      </c>
      <c r="AL22" s="36" t="s">
        <v>270</v>
      </c>
      <c r="AM22" s="36">
        <v>4.8644689999999997</v>
      </c>
      <c r="AN22" s="36">
        <v>3.9558819999999999</v>
      </c>
      <c r="AO22" s="37" t="s">
        <v>270</v>
      </c>
      <c r="AP22" s="37">
        <v>3.7068970000000001</v>
      </c>
      <c r="AQ22" s="36">
        <v>4.1090910000000003</v>
      </c>
      <c r="AR22" s="36">
        <v>4.3787880000000001</v>
      </c>
      <c r="AS22" s="36" t="s">
        <v>270</v>
      </c>
      <c r="AT22" s="38"/>
      <c r="AU22" s="38"/>
      <c r="AV22" s="36">
        <v>4.6057689999999996</v>
      </c>
      <c r="AW22" s="36">
        <v>4.6045020000000001</v>
      </c>
      <c r="AX22" s="36">
        <v>4.8888889999999998</v>
      </c>
      <c r="AY22" s="38"/>
      <c r="AZ22" s="38"/>
      <c r="BA22" s="36">
        <v>4.3564730000000003</v>
      </c>
      <c r="BB22" s="36">
        <v>3.809434</v>
      </c>
      <c r="BC22" s="36">
        <v>3.9623349999999999</v>
      </c>
      <c r="BD22" s="37">
        <v>3.2719999999999998</v>
      </c>
      <c r="BE22" s="37">
        <v>4.1899179999999996</v>
      </c>
      <c r="BF22" s="36">
        <v>3.5697939999999999</v>
      </c>
      <c r="BG22" s="36">
        <v>3.5697939999999999</v>
      </c>
      <c r="BH22" s="36">
        <v>3.8154210000000002</v>
      </c>
      <c r="BI22" s="37" t="s">
        <v>270</v>
      </c>
      <c r="BJ22" s="37">
        <v>4.4632550000000002</v>
      </c>
      <c r="BK22" s="36" t="s">
        <v>270</v>
      </c>
      <c r="BL22" s="36">
        <v>3.1252529999999998</v>
      </c>
      <c r="BM22" s="36" t="s">
        <v>270</v>
      </c>
      <c r="BN22" s="36" t="s">
        <v>270</v>
      </c>
      <c r="BO22" s="36" t="s">
        <v>270</v>
      </c>
      <c r="BP22" s="37" t="s">
        <v>270</v>
      </c>
      <c r="BQ22" s="37" t="s">
        <v>270</v>
      </c>
      <c r="BR22" s="38"/>
      <c r="BS22" s="38"/>
      <c r="BT22" s="36">
        <v>4.7384110000000002</v>
      </c>
      <c r="BU22" s="38"/>
      <c r="BV22" s="38"/>
      <c r="BW22" s="37">
        <v>4.7464789999999999</v>
      </c>
      <c r="BX22" s="37" t="s">
        <v>270</v>
      </c>
      <c r="BY22" s="37" t="s">
        <v>270</v>
      </c>
      <c r="BZ22" s="37" t="s">
        <v>270</v>
      </c>
      <c r="CA22" s="37">
        <v>4.9254499999999997</v>
      </c>
      <c r="CB22" s="37">
        <v>5.0012790000000003</v>
      </c>
      <c r="CC22" s="36">
        <v>4.1622690000000002</v>
      </c>
      <c r="CD22" s="36">
        <v>4.1253299999999999</v>
      </c>
      <c r="CE22" s="37" t="s">
        <v>270</v>
      </c>
      <c r="CF22" s="37" t="s">
        <v>270</v>
      </c>
      <c r="CG22" s="36" t="s">
        <v>270</v>
      </c>
      <c r="CH22" s="36" t="s">
        <v>270</v>
      </c>
      <c r="CI22" s="38">
        <v>0.65142857142857147</v>
      </c>
      <c r="CJ22" s="38">
        <v>0.18171428571428572</v>
      </c>
      <c r="CK22" s="38">
        <v>8.7999999999999995E-2</v>
      </c>
      <c r="CL22" s="38">
        <v>7.8857142857142862E-2</v>
      </c>
      <c r="CM22" s="36">
        <v>4.6861110000000004</v>
      </c>
      <c r="CN22" s="37">
        <v>4.4604720000000002</v>
      </c>
      <c r="CO22" s="37">
        <v>4.299169</v>
      </c>
      <c r="CP22" s="36">
        <v>4.2809460000000001</v>
      </c>
      <c r="CQ22" s="38"/>
      <c r="CR22" s="38"/>
      <c r="CS22" s="38"/>
      <c r="CT22" s="38"/>
      <c r="CU22" s="38"/>
      <c r="CV22" s="38"/>
      <c r="CW22" s="36">
        <v>4.9022220000000001</v>
      </c>
      <c r="CX22" s="36">
        <v>4.8600000000000003</v>
      </c>
      <c r="CY22" s="36" t="s">
        <v>270</v>
      </c>
      <c r="CZ22" s="36" t="s">
        <v>270</v>
      </c>
      <c r="DA22" s="36">
        <v>3.663573</v>
      </c>
      <c r="DB22" s="36">
        <v>3.9003779999999999</v>
      </c>
      <c r="DC22" s="36" t="s">
        <v>270</v>
      </c>
      <c r="DD22" s="36">
        <v>4.8617020000000002</v>
      </c>
      <c r="DE22" s="36" t="s">
        <v>270</v>
      </c>
      <c r="DF22" s="36" t="s">
        <v>270</v>
      </c>
      <c r="DG22" s="37" t="s">
        <v>270</v>
      </c>
      <c r="DH22" s="37" t="s">
        <v>270</v>
      </c>
      <c r="DI22" s="37" t="s">
        <v>270</v>
      </c>
      <c r="DJ22" s="37">
        <v>4.4617139999999997</v>
      </c>
      <c r="DK22" s="36">
        <v>4.2209300000000001</v>
      </c>
      <c r="DL22" s="36">
        <v>4.5467630000000003</v>
      </c>
      <c r="DM22" s="36">
        <v>4.4682539999999999</v>
      </c>
      <c r="DN22" s="36"/>
      <c r="DO22" s="38"/>
      <c r="DP22" s="38"/>
      <c r="DQ22" s="38"/>
      <c r="DR22" s="38"/>
      <c r="DV22" s="38"/>
      <c r="DW22" s="38"/>
      <c r="DX22" s="38"/>
      <c r="DY22" s="38"/>
      <c r="DZ22" s="38"/>
      <c r="ED22" s="36"/>
      <c r="EE22" s="36"/>
      <c r="EF22" s="36">
        <v>4.4457139999999997</v>
      </c>
      <c r="EG22" s="38">
        <v>7.1999999999999995E-2</v>
      </c>
      <c r="EH22" s="38">
        <v>0.6765714285714286</v>
      </c>
      <c r="EI22" s="38">
        <v>0.19314285714285714</v>
      </c>
      <c r="EJ22" s="38">
        <v>5.8285714285714288E-2</v>
      </c>
      <c r="EK22" s="38"/>
      <c r="EL22" s="38"/>
      <c r="EM22" s="38"/>
      <c r="EN22" s="38"/>
      <c r="EO22" s="38"/>
      <c r="EP22" s="37"/>
      <c r="EQ22" s="37"/>
      <c r="ER22" s="37"/>
      <c r="ES22" s="37"/>
      <c r="ET22" s="37"/>
      <c r="EU22" s="37"/>
      <c r="EV22" s="37"/>
      <c r="EW22" s="37"/>
      <c r="EX22" s="38"/>
      <c r="EY22" s="38"/>
      <c r="EZ22" s="37"/>
      <c r="FA22" s="36"/>
      <c r="FB22" s="38"/>
      <c r="FC22" s="38"/>
      <c r="FD22" s="36"/>
      <c r="FE22" s="38"/>
      <c r="FF22" s="38"/>
      <c r="FG22" s="36"/>
      <c r="FH22" s="36"/>
      <c r="FI22" s="36"/>
      <c r="FJ22" s="36"/>
      <c r="FK22" s="36"/>
      <c r="FL22" s="36"/>
      <c r="FM22" s="36"/>
      <c r="FN22" s="38"/>
      <c r="FO22" s="38"/>
      <c r="FP22" s="38"/>
      <c r="FQ22" s="38"/>
      <c r="FR22" s="36"/>
      <c r="FS22" s="36"/>
      <c r="FT22" s="36"/>
      <c r="FU22" s="36"/>
      <c r="FV22" s="38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40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7"/>
      <c r="HE22" s="37"/>
      <c r="HF22" s="37"/>
      <c r="HG22" s="37"/>
      <c r="HH22" s="36"/>
      <c r="HI22" s="36"/>
      <c r="HJ22" s="36"/>
      <c r="HK22" s="36"/>
      <c r="HL22" s="38"/>
      <c r="HM22" s="38"/>
      <c r="HN22" s="38"/>
      <c r="HO22" s="38"/>
      <c r="HP22" s="38"/>
      <c r="HQ22" s="38"/>
      <c r="HR22" s="36"/>
      <c r="HS22" s="36"/>
      <c r="HT22" s="36"/>
      <c r="HU22" s="38"/>
      <c r="HV22" s="38"/>
      <c r="HW22" s="36"/>
      <c r="HX22" s="38"/>
      <c r="HY22" s="38"/>
      <c r="HZ22" s="36"/>
      <c r="IA22" s="36"/>
      <c r="IB22" s="36"/>
      <c r="IC22" s="36"/>
      <c r="ID22" s="37"/>
      <c r="IE22" s="37"/>
      <c r="IF22" s="36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249" x14ac:dyDescent="0.25">
      <c r="A23" s="41" t="s">
        <v>271</v>
      </c>
      <c r="B23" s="38"/>
      <c r="C23" s="48">
        <v>0.47252747252747251</v>
      </c>
      <c r="D23" s="49"/>
      <c r="E23" s="48">
        <v>0.52747252747252749</v>
      </c>
      <c r="F23" s="49"/>
      <c r="G23" s="38"/>
      <c r="H23" s="38"/>
      <c r="I23" s="50">
        <v>0.18681318681318682</v>
      </c>
      <c r="J23" s="50">
        <f t="shared" si="0"/>
        <v>0.81318681318681318</v>
      </c>
      <c r="K23" s="38"/>
      <c r="L23" s="38"/>
      <c r="M23" s="51">
        <v>4.1428570000000002</v>
      </c>
      <c r="N23" s="38"/>
      <c r="O23" s="38"/>
      <c r="P23" s="51">
        <v>3.8787880000000001</v>
      </c>
      <c r="Q23" s="38"/>
      <c r="R23" s="38"/>
      <c r="S23" s="51">
        <v>3.9830510000000001</v>
      </c>
      <c r="T23" s="51">
        <v>3.8636360000000001</v>
      </c>
      <c r="U23" s="51">
        <v>3.6741570000000001</v>
      </c>
      <c r="V23" s="51">
        <v>3.25</v>
      </c>
      <c r="W23" s="41">
        <v>3.8160919999999998</v>
      </c>
      <c r="X23" s="51">
        <v>3.625</v>
      </c>
      <c r="Y23" s="51">
        <v>4.1875</v>
      </c>
      <c r="Z23" s="41">
        <v>4.1875</v>
      </c>
      <c r="AA23" s="41">
        <v>3.2873559999999999</v>
      </c>
      <c r="AB23" s="41">
        <v>3.8488370000000001</v>
      </c>
      <c r="AC23" s="41">
        <v>3.0465119999999999</v>
      </c>
      <c r="AD23" s="41">
        <v>3.6666669999999999</v>
      </c>
      <c r="AE23" s="41">
        <v>3.3012049999999999</v>
      </c>
      <c r="AF23" s="41">
        <v>3.8701300000000001</v>
      </c>
      <c r="AG23" s="41">
        <v>3.25</v>
      </c>
      <c r="AH23" s="41">
        <v>3.8</v>
      </c>
      <c r="AI23" s="38"/>
      <c r="AJ23" s="38"/>
      <c r="AK23" s="41">
        <v>4.234375</v>
      </c>
      <c r="AL23" s="41">
        <v>4.4285709999999998</v>
      </c>
      <c r="AM23" s="41">
        <v>4.45</v>
      </c>
      <c r="AN23" s="41">
        <v>3.7058819999999999</v>
      </c>
      <c r="AO23" s="51">
        <v>3.8823530000000002</v>
      </c>
      <c r="AP23" s="51">
        <v>3.3529409999999999</v>
      </c>
      <c r="AQ23" s="41">
        <v>4.7647060000000003</v>
      </c>
      <c r="AR23" s="41">
        <v>4.4117649999999999</v>
      </c>
      <c r="AS23" s="41">
        <v>3.977528</v>
      </c>
      <c r="AT23" s="38"/>
      <c r="AU23" s="38"/>
      <c r="AV23" s="51">
        <v>3.660714</v>
      </c>
      <c r="AW23" s="51">
        <v>3.7169810000000001</v>
      </c>
      <c r="AX23" s="41">
        <v>4.2745100000000003</v>
      </c>
      <c r="AY23" s="38"/>
      <c r="AZ23" s="38"/>
      <c r="BA23" s="41">
        <v>4.120482</v>
      </c>
      <c r="BB23" s="41">
        <v>4.0999999999999996</v>
      </c>
      <c r="BC23" s="41">
        <v>4.1124999999999998</v>
      </c>
      <c r="BD23" s="51">
        <v>3.6923080000000001</v>
      </c>
      <c r="BE23" s="51">
        <v>4.6593410000000004</v>
      </c>
      <c r="BF23" s="41">
        <v>4.538462</v>
      </c>
      <c r="BG23" s="41">
        <v>4.6555559999999998</v>
      </c>
      <c r="BH23" s="41">
        <v>4.7472529999999997</v>
      </c>
      <c r="BI23" s="51">
        <v>4.744186</v>
      </c>
      <c r="BJ23" s="51">
        <v>4.4428570000000001</v>
      </c>
      <c r="BK23" s="41">
        <v>4.6707320000000001</v>
      </c>
      <c r="BL23" s="41">
        <v>3.5119050000000001</v>
      </c>
      <c r="BM23" s="51">
        <v>3.5949369999999998</v>
      </c>
      <c r="BN23" s="51">
        <v>3.1264370000000001</v>
      </c>
      <c r="BO23" s="41">
        <v>4.3333329999999997</v>
      </c>
      <c r="BP23" s="41">
        <v>3.4</v>
      </c>
      <c r="BQ23" s="41">
        <v>4.1500000000000004</v>
      </c>
      <c r="BR23" s="38"/>
      <c r="BS23" s="38"/>
      <c r="BT23" s="41">
        <v>4.0634920000000001</v>
      </c>
      <c r="BU23" s="38"/>
      <c r="BV23" s="38"/>
      <c r="BW23" s="51">
        <v>3.94</v>
      </c>
      <c r="BX23" s="51">
        <v>4.5125000000000002</v>
      </c>
      <c r="BY23" s="51">
        <v>4.5769229999999999</v>
      </c>
      <c r="BZ23" s="51">
        <v>4.134328</v>
      </c>
      <c r="CA23" s="51">
        <v>4.625</v>
      </c>
      <c r="CB23" s="51">
        <v>4.5227269999999997</v>
      </c>
      <c r="CC23" s="41">
        <v>3.0666669999999998</v>
      </c>
      <c r="CD23" s="41">
        <v>3.4044940000000001</v>
      </c>
      <c r="CE23" s="41">
        <v>4.1318679999999999</v>
      </c>
      <c r="CF23" s="41">
        <v>4.7444439999999997</v>
      </c>
      <c r="CG23" s="41">
        <v>4.7444439999999997</v>
      </c>
      <c r="CH23" s="41">
        <v>4.5789470000000003</v>
      </c>
      <c r="CI23" s="50">
        <v>0.15384615384615385</v>
      </c>
      <c r="CJ23" s="50">
        <v>0.64835164835164838</v>
      </c>
      <c r="CK23" s="50">
        <v>0.17582417582417584</v>
      </c>
      <c r="CL23" s="50">
        <v>2.197802197802198E-2</v>
      </c>
      <c r="CM23" s="41">
        <v>4.3157889999999997</v>
      </c>
      <c r="CN23" s="41">
        <v>4.1066669999999998</v>
      </c>
      <c r="CO23" s="41">
        <v>3.8552629999999999</v>
      </c>
      <c r="CP23" s="41">
        <v>3.9066670000000001</v>
      </c>
      <c r="CQ23" s="50">
        <v>4.3956043956043959E-2</v>
      </c>
      <c r="CR23" s="50">
        <v>5.4945054945054944E-2</v>
      </c>
      <c r="CS23" s="50">
        <v>0.68131868131868134</v>
      </c>
      <c r="CT23" s="50">
        <v>0.21978021978021978</v>
      </c>
      <c r="CU23" s="38"/>
      <c r="CV23" s="38"/>
      <c r="CW23" s="41">
        <v>3.9651160000000001</v>
      </c>
      <c r="CX23" s="41">
        <v>3.5465119999999999</v>
      </c>
      <c r="CY23" s="41">
        <v>3.9120879999999998</v>
      </c>
      <c r="CZ23" s="41">
        <v>3.6516850000000001</v>
      </c>
      <c r="DA23" s="41">
        <v>3.561798</v>
      </c>
      <c r="DB23" s="41">
        <v>3.5777779999999999</v>
      </c>
      <c r="DC23" s="41">
        <v>3.714286</v>
      </c>
      <c r="DD23" s="41">
        <v>4.0112360000000002</v>
      </c>
      <c r="DE23" s="41">
        <v>3.5274730000000001</v>
      </c>
      <c r="DF23" s="41">
        <v>3.5660379999999998</v>
      </c>
      <c r="DG23" s="51">
        <v>3.7560980000000002</v>
      </c>
      <c r="DH23" s="51">
        <v>3.6153849999999998</v>
      </c>
      <c r="DI23" s="51">
        <v>4.0119049999999996</v>
      </c>
      <c r="DJ23" s="51">
        <v>3.8780489999999999</v>
      </c>
      <c r="DK23" s="41">
        <v>3.8333330000000001</v>
      </c>
      <c r="DL23" s="41">
        <v>3.9333330000000002</v>
      </c>
      <c r="DM23" s="41">
        <v>4.0909089999999999</v>
      </c>
      <c r="DN23" s="51">
        <v>3.7195119999999999</v>
      </c>
      <c r="DO23" s="50">
        <v>0.59340659340659341</v>
      </c>
      <c r="DP23" s="50">
        <v>0.2087912087912088</v>
      </c>
      <c r="DQ23" s="50">
        <v>8.7912087912087919E-2</v>
      </c>
      <c r="DR23" s="50">
        <v>0.10989010989010989</v>
      </c>
      <c r="DS23" s="51">
        <v>4.9873419999999999</v>
      </c>
      <c r="DT23" s="41">
        <v>4.3188409999999999</v>
      </c>
      <c r="DU23" s="41" t="s">
        <v>270</v>
      </c>
      <c r="DV23" s="38"/>
      <c r="DW23" s="38"/>
      <c r="DX23" s="38"/>
      <c r="DY23" s="38"/>
      <c r="DZ23" s="38"/>
      <c r="ED23" s="36"/>
      <c r="EE23" s="36"/>
      <c r="EF23" s="41">
        <v>4.0329670000000002</v>
      </c>
      <c r="EG23" s="50">
        <v>9.8901098901098897E-2</v>
      </c>
      <c r="EH23" s="50">
        <v>0.50549450549450547</v>
      </c>
      <c r="EI23" s="50">
        <v>0.2967032967032967</v>
      </c>
      <c r="EJ23" s="50">
        <v>9.8901098901098897E-2</v>
      </c>
      <c r="EK23" s="50">
        <v>0.38461538461538464</v>
      </c>
      <c r="EL23" s="50">
        <v>8.7912087912087919E-2</v>
      </c>
      <c r="EM23" s="50">
        <v>0.16483516483516483</v>
      </c>
      <c r="EN23" s="50">
        <v>0.2857142857142857</v>
      </c>
      <c r="EO23" s="50">
        <v>7.6923076923076927E-2</v>
      </c>
      <c r="EP23" s="37"/>
      <c r="EQ23" s="37"/>
      <c r="ER23" s="37"/>
      <c r="ES23" s="37"/>
      <c r="ET23" s="37"/>
      <c r="EU23" s="37"/>
      <c r="EV23" s="37"/>
      <c r="EW23" s="37"/>
      <c r="EX23" s="38"/>
      <c r="EY23" s="38"/>
      <c r="EZ23" s="37"/>
      <c r="FA23" s="36"/>
      <c r="FB23" s="38"/>
      <c r="FC23" s="38"/>
      <c r="FD23" s="36"/>
      <c r="FE23" s="38"/>
      <c r="FF23" s="38"/>
      <c r="FG23" s="36"/>
      <c r="FH23" s="37"/>
      <c r="FI23" s="37"/>
      <c r="FJ23" s="37"/>
      <c r="FK23" s="37"/>
      <c r="FL23" s="36"/>
      <c r="FM23" s="36"/>
      <c r="FN23" s="38"/>
      <c r="FO23" s="38"/>
      <c r="FP23" s="38"/>
      <c r="FQ23" s="38"/>
      <c r="FR23" s="38"/>
      <c r="FS23" s="38"/>
      <c r="FT23" s="38"/>
      <c r="FU23" s="38"/>
      <c r="FV23" s="38"/>
      <c r="FW23" s="36"/>
      <c r="FX23" s="36"/>
      <c r="FY23" s="38"/>
      <c r="FZ23" s="38"/>
      <c r="GA23" s="36"/>
      <c r="GB23" s="38"/>
      <c r="GC23" s="38"/>
      <c r="GD23" s="36"/>
      <c r="GE23" s="36"/>
      <c r="GF23" s="36"/>
      <c r="GG23" s="36"/>
      <c r="GH23" s="37"/>
      <c r="GI23" s="37"/>
      <c r="GJ23" s="36"/>
      <c r="GK23" s="38"/>
      <c r="GL23" s="38"/>
      <c r="GM23" s="38"/>
      <c r="GN23" s="38"/>
      <c r="GO23" s="38"/>
      <c r="GP23" s="38"/>
      <c r="GQ23" s="38"/>
      <c r="GR23" s="38"/>
      <c r="GS23" s="38"/>
    </row>
    <row r="24" spans="1:249" x14ac:dyDescent="0.25">
      <c r="A24" s="41" t="s">
        <v>295</v>
      </c>
      <c r="B24" s="38"/>
      <c r="C24" s="38"/>
      <c r="D24" s="38"/>
      <c r="E24" s="38"/>
      <c r="F24" s="38"/>
      <c r="G24" s="38"/>
      <c r="H24" s="38"/>
      <c r="I24" s="38">
        <v>0.13008130081300814</v>
      </c>
      <c r="J24" s="38">
        <f t="shared" si="0"/>
        <v>0.86991869918699183</v>
      </c>
      <c r="K24" s="38"/>
      <c r="L24" s="38"/>
      <c r="M24" s="37">
        <v>4.7</v>
      </c>
      <c r="N24" s="38"/>
      <c r="O24" s="38"/>
      <c r="P24" s="37">
        <v>5.0555560000000002</v>
      </c>
      <c r="Q24" s="38"/>
      <c r="R24" s="38"/>
      <c r="S24" s="37">
        <v>4.862069</v>
      </c>
      <c r="T24" s="37">
        <v>3.6986300000000001</v>
      </c>
      <c r="U24" s="37">
        <v>3.5205479999999998</v>
      </c>
      <c r="V24" s="37" t="s">
        <v>270</v>
      </c>
      <c r="W24" s="36">
        <v>3.5616439999999998</v>
      </c>
      <c r="X24" s="37">
        <v>2.9333330000000002</v>
      </c>
      <c r="Y24" s="37">
        <v>3.75</v>
      </c>
      <c r="Z24" s="36">
        <v>3.75</v>
      </c>
      <c r="AA24" s="36">
        <v>4.49505</v>
      </c>
      <c r="AB24" s="36">
        <v>4.6732670000000001</v>
      </c>
      <c r="AC24" s="36">
        <v>3.5544549999999999</v>
      </c>
      <c r="AD24" s="36">
        <v>4.1881190000000004</v>
      </c>
      <c r="AE24" s="36">
        <v>4.2777779999999996</v>
      </c>
      <c r="AF24" s="36">
        <v>4.5555560000000002</v>
      </c>
      <c r="AG24" s="36">
        <v>4.1111110000000002</v>
      </c>
      <c r="AH24" s="36">
        <v>4.6666670000000003</v>
      </c>
      <c r="AI24" s="38"/>
      <c r="AJ24" s="38"/>
      <c r="AK24" s="36">
        <v>4.9487180000000004</v>
      </c>
      <c r="AL24" s="36">
        <v>5.1666670000000003</v>
      </c>
      <c r="AM24" s="36">
        <v>5.461538</v>
      </c>
      <c r="AN24" s="36">
        <v>3</v>
      </c>
      <c r="AO24" s="37">
        <v>3</v>
      </c>
      <c r="AP24" s="37">
        <v>3.75</v>
      </c>
      <c r="AQ24" s="36">
        <v>3.4666670000000002</v>
      </c>
      <c r="AR24" s="36">
        <v>4</v>
      </c>
      <c r="AS24" s="36">
        <v>4.4385960000000004</v>
      </c>
      <c r="AT24" s="38"/>
      <c r="AU24" s="38"/>
      <c r="AV24" s="37">
        <v>3.507463</v>
      </c>
      <c r="AW24" s="37">
        <v>3.492537</v>
      </c>
      <c r="AX24" s="36">
        <v>4.5522390000000001</v>
      </c>
      <c r="AY24" s="38"/>
      <c r="AZ24" s="38"/>
      <c r="BA24" s="36">
        <v>3.9836070000000001</v>
      </c>
      <c r="BB24" s="36">
        <v>3.770492</v>
      </c>
      <c r="BC24" s="36">
        <v>3.9672130000000001</v>
      </c>
      <c r="BD24" s="37">
        <v>4.487603</v>
      </c>
      <c r="BE24" s="37">
        <v>4.6050420000000001</v>
      </c>
      <c r="BF24" s="36">
        <v>4.3471070000000003</v>
      </c>
      <c r="BG24" s="36">
        <v>4.0169490000000003</v>
      </c>
      <c r="BH24" s="36">
        <v>4.4358969999999998</v>
      </c>
      <c r="BI24" s="37">
        <v>4.3762379999999999</v>
      </c>
      <c r="BJ24" s="37">
        <v>5.1333330000000004</v>
      </c>
      <c r="BK24" s="36">
        <v>4.9217389999999996</v>
      </c>
      <c r="BL24" s="36">
        <v>4.6844739999999998</v>
      </c>
      <c r="BM24" s="37">
        <v>3.4941179999999998</v>
      </c>
      <c r="BN24" s="37">
        <v>2.9158879999999998</v>
      </c>
      <c r="BO24" s="36">
        <v>4.5145629999999999</v>
      </c>
      <c r="BP24" s="36">
        <v>3.0348839999999999</v>
      </c>
      <c r="BQ24" s="36">
        <v>4.3008129999999998</v>
      </c>
      <c r="BR24" s="38"/>
      <c r="BS24" s="38"/>
      <c r="BT24" s="36">
        <v>3.6086960000000001</v>
      </c>
      <c r="BU24" s="38"/>
      <c r="BV24" s="38"/>
      <c r="BW24" s="37">
        <v>3.3333330000000001</v>
      </c>
      <c r="BX24" s="37">
        <v>4.4791670000000003</v>
      </c>
      <c r="BY24" s="37">
        <v>4.1666670000000003</v>
      </c>
      <c r="BZ24" s="37">
        <v>3.7972969999999999</v>
      </c>
      <c r="CA24" s="37">
        <v>4.6982759999999999</v>
      </c>
      <c r="CB24" s="37">
        <v>4.8421050000000001</v>
      </c>
      <c r="CC24" s="36">
        <v>4.3394500000000003</v>
      </c>
      <c r="CD24" s="36">
        <v>4.4272729999999996</v>
      </c>
      <c r="CE24" s="36">
        <v>4.1909090000000004</v>
      </c>
      <c r="CF24" s="36">
        <v>5.2966100000000003</v>
      </c>
      <c r="CG24" s="36">
        <v>4.9917360000000004</v>
      </c>
      <c r="CH24" s="36">
        <v>4.9813080000000003</v>
      </c>
      <c r="CI24" s="38">
        <v>7.3170731707317069E-2</v>
      </c>
      <c r="CJ24" s="38">
        <v>0.69105691056910568</v>
      </c>
      <c r="CK24" s="38">
        <v>0.22764227642276422</v>
      </c>
      <c r="CL24" s="38">
        <v>8.130081300813009E-3</v>
      </c>
      <c r="CM24" s="36">
        <v>4.9363640000000002</v>
      </c>
      <c r="CN24" s="36">
        <v>4.7909090000000001</v>
      </c>
      <c r="CO24" s="36">
        <v>4.405405</v>
      </c>
      <c r="CP24" s="36">
        <v>4.4684679999999997</v>
      </c>
      <c r="CQ24" s="38">
        <v>0.10569105691056911</v>
      </c>
      <c r="CR24" s="38">
        <v>3.2520325203252036E-2</v>
      </c>
      <c r="CS24" s="38">
        <v>0.43089430894308944</v>
      </c>
      <c r="CT24" s="38">
        <v>0.43089430894308944</v>
      </c>
      <c r="CU24" s="38"/>
      <c r="CV24" s="38"/>
      <c r="CW24" s="36">
        <v>4.1941750000000004</v>
      </c>
      <c r="CX24" s="36">
        <v>3.9903849999999998</v>
      </c>
      <c r="CY24" s="36">
        <v>4.2195119999999999</v>
      </c>
      <c r="CZ24" s="36">
        <v>3.9743590000000002</v>
      </c>
      <c r="DA24" s="36">
        <v>3.7478989999999999</v>
      </c>
      <c r="DB24" s="36">
        <v>3.8403360000000002</v>
      </c>
      <c r="DC24" s="36">
        <v>4.6956519999999999</v>
      </c>
      <c r="DD24" s="36">
        <v>4.8333329999999997</v>
      </c>
      <c r="DE24" s="36">
        <v>3.8360660000000002</v>
      </c>
      <c r="DF24" s="36">
        <v>4.0263159999999996</v>
      </c>
      <c r="DG24" s="37">
        <v>4.0151519999999996</v>
      </c>
      <c r="DH24" s="37">
        <v>3.9528300000000001</v>
      </c>
      <c r="DI24" s="37">
        <v>4.1818179999999998</v>
      </c>
      <c r="DJ24" s="37">
        <v>4.0970870000000001</v>
      </c>
      <c r="DK24" s="36">
        <v>4.6333330000000004</v>
      </c>
      <c r="DL24" s="36">
        <v>4.5172410000000003</v>
      </c>
      <c r="DM24" s="36">
        <v>4.82</v>
      </c>
      <c r="DN24" s="37">
        <v>4.3170729999999997</v>
      </c>
      <c r="DO24" s="38">
        <v>0.51219512195121952</v>
      </c>
      <c r="DP24" s="38">
        <v>0.21951219512195122</v>
      </c>
      <c r="DQ24" s="38">
        <v>7.3170731707317069E-2</v>
      </c>
      <c r="DR24" s="38">
        <v>0.1951219512195122</v>
      </c>
      <c r="DS24" s="37">
        <v>5.38835</v>
      </c>
      <c r="DT24" s="36">
        <v>5.33</v>
      </c>
      <c r="DU24" s="36">
        <v>4.1410260000000001</v>
      </c>
      <c r="DV24" s="38"/>
      <c r="DW24" s="38"/>
      <c r="DX24" s="38"/>
      <c r="DY24" s="38"/>
      <c r="DZ24" s="38"/>
      <c r="ED24" s="36"/>
      <c r="EE24" s="36"/>
      <c r="EF24" s="36">
        <v>4.3008129999999998</v>
      </c>
      <c r="EG24" s="38">
        <v>8.1300813008130079E-2</v>
      </c>
      <c r="EH24" s="38">
        <v>0.47154471544715448</v>
      </c>
      <c r="EI24" s="38">
        <v>0.27642276422764228</v>
      </c>
      <c r="EJ24" s="38">
        <v>0.17073170731707318</v>
      </c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7"/>
      <c r="FA24" s="36"/>
      <c r="FB24" s="38"/>
      <c r="FC24" s="38"/>
      <c r="FD24" s="36"/>
      <c r="FE24" s="38"/>
      <c r="FF24" s="38"/>
      <c r="FG24" s="36"/>
      <c r="FH24" s="37"/>
      <c r="FI24" s="37"/>
      <c r="FJ24" s="37"/>
      <c r="FK24" s="37"/>
      <c r="FL24" s="36"/>
      <c r="FM24" s="36"/>
      <c r="FN24" s="38"/>
      <c r="FO24" s="38"/>
      <c r="FP24" s="38"/>
      <c r="FQ24" s="38"/>
      <c r="FR24" s="38"/>
      <c r="FS24" s="38"/>
      <c r="FT24" s="38"/>
      <c r="FU24" s="38"/>
      <c r="FV24" s="38"/>
      <c r="FW24" s="36"/>
      <c r="FX24" s="36"/>
      <c r="FY24" s="38"/>
      <c r="FZ24" s="38"/>
      <c r="GA24" s="36"/>
      <c r="GB24" s="38"/>
      <c r="GC24" s="38"/>
      <c r="GD24" s="36"/>
      <c r="GE24" s="36"/>
      <c r="GF24" s="36"/>
      <c r="GG24" s="36"/>
      <c r="GH24" s="37"/>
      <c r="GI24" s="37"/>
      <c r="GJ24" s="36"/>
      <c r="GK24" s="38"/>
      <c r="GL24" s="38"/>
      <c r="GM24" s="38"/>
      <c r="GN24" s="38"/>
      <c r="GO24" s="38"/>
      <c r="GP24" s="38"/>
      <c r="GQ24" s="38"/>
      <c r="GR24" s="38"/>
      <c r="GS24" s="38"/>
    </row>
    <row r="25" spans="1:249" x14ac:dyDescent="0.25">
      <c r="A25" s="47" t="s">
        <v>297</v>
      </c>
      <c r="B25" s="38">
        <v>9.8039215686274508E-3</v>
      </c>
      <c r="C25" s="38">
        <v>2.9411764705882353E-2</v>
      </c>
      <c r="D25" s="38">
        <v>0.55882352941176472</v>
      </c>
      <c r="E25" s="38">
        <v>0.35294117647058826</v>
      </c>
      <c r="F25" s="38">
        <v>4.9019607843137254E-2</v>
      </c>
      <c r="G25" s="38">
        <v>0.53921568627450978</v>
      </c>
      <c r="H25" s="38">
        <f t="shared" si="1"/>
        <v>0.46078431372549022</v>
      </c>
      <c r="I25" s="38">
        <v>0.31372549019607843</v>
      </c>
      <c r="J25" s="38">
        <f t="shared" si="0"/>
        <v>0.68627450980392157</v>
      </c>
      <c r="K25" s="38">
        <v>1</v>
      </c>
      <c r="L25" s="38">
        <f t="shared" si="2"/>
        <v>0</v>
      </c>
      <c r="M25" s="37">
        <v>4.3333329999999997</v>
      </c>
      <c r="N25" s="38">
        <v>0.96153846153846156</v>
      </c>
      <c r="O25" s="38">
        <f t="shared" si="3"/>
        <v>3.8461538461538436E-2</v>
      </c>
      <c r="P25" s="37">
        <v>4.8076920000000003</v>
      </c>
      <c r="Q25" s="38">
        <v>0.96666666666666667</v>
      </c>
      <c r="R25" s="38">
        <f t="shared" si="4"/>
        <v>3.3333333333333326E-2</v>
      </c>
      <c r="S25" s="37">
        <v>4.4666670000000002</v>
      </c>
      <c r="T25" s="37">
        <v>4.1836729999999998</v>
      </c>
      <c r="U25" s="37">
        <v>3.714286</v>
      </c>
      <c r="V25" s="37">
        <v>3.5306120000000001</v>
      </c>
      <c r="W25" s="36">
        <v>3.7551019999999999</v>
      </c>
      <c r="X25" s="37">
        <v>3.1935479999999998</v>
      </c>
      <c r="Y25" s="37">
        <v>3.90625</v>
      </c>
      <c r="Z25" s="36">
        <v>3.6875</v>
      </c>
      <c r="AA25" s="36">
        <v>3.6491229999999999</v>
      </c>
      <c r="AB25" s="36">
        <v>3.8947370000000001</v>
      </c>
      <c r="AC25" s="36">
        <v>3.2280700000000002</v>
      </c>
      <c r="AD25" s="36">
        <v>3.6491229999999999</v>
      </c>
      <c r="AE25" s="36">
        <v>3.8333330000000001</v>
      </c>
      <c r="AF25" s="36">
        <v>4.0277779999999996</v>
      </c>
      <c r="AG25" s="36">
        <v>3.8333330000000001</v>
      </c>
      <c r="AH25" s="36">
        <v>4.3055560000000002</v>
      </c>
      <c r="AI25" s="38">
        <v>0.6</v>
      </c>
      <c r="AJ25" s="38">
        <f t="shared" si="5"/>
        <v>0.4</v>
      </c>
      <c r="AK25" s="36">
        <v>4.6500000000000004</v>
      </c>
      <c r="AL25" s="36">
        <v>4.5750000000000002</v>
      </c>
      <c r="AM25" s="36">
        <v>3.8250000000000002</v>
      </c>
      <c r="AN25" s="36">
        <v>3.46875</v>
      </c>
      <c r="AO25" s="37">
        <v>3.03125</v>
      </c>
      <c r="AP25" s="37">
        <v>3.6451609999999999</v>
      </c>
      <c r="AQ25" s="36">
        <v>3.6428569999999998</v>
      </c>
      <c r="AR25" s="36">
        <v>3.3548390000000001</v>
      </c>
      <c r="AS25" s="36">
        <v>4.0731710000000003</v>
      </c>
      <c r="AT25" s="38">
        <v>0.48888888888888887</v>
      </c>
      <c r="AU25" s="38">
        <f t="shared" si="6"/>
        <v>0.51111111111111107</v>
      </c>
      <c r="AV25" s="37">
        <v>4</v>
      </c>
      <c r="AW25" s="37">
        <v>3.6222219999999998</v>
      </c>
      <c r="AX25" s="36">
        <v>4.644444</v>
      </c>
      <c r="AY25" s="38">
        <v>0.72093023255813948</v>
      </c>
      <c r="AZ25" s="38">
        <f t="shared" si="7"/>
        <v>0.27906976744186052</v>
      </c>
      <c r="BA25" s="36">
        <v>4.4418600000000001</v>
      </c>
      <c r="BB25" s="36">
        <v>3.883721</v>
      </c>
      <c r="BC25" s="36">
        <v>3.9302329999999999</v>
      </c>
      <c r="BD25" s="37">
        <v>3.7254900000000002</v>
      </c>
      <c r="BE25" s="37">
        <v>4.1274509999999998</v>
      </c>
      <c r="BF25" s="36">
        <v>4.1372549999999997</v>
      </c>
      <c r="BG25" s="36">
        <v>4.0297029999999996</v>
      </c>
      <c r="BH25" s="36">
        <v>3.941176</v>
      </c>
      <c r="BI25" s="37">
        <v>4.0909089999999999</v>
      </c>
      <c r="BJ25" s="37">
        <v>4.3402060000000002</v>
      </c>
      <c r="BK25" s="36">
        <v>4.8712869999999997</v>
      </c>
      <c r="BL25" s="36">
        <v>3.6756760000000002</v>
      </c>
      <c r="BM25" s="37">
        <v>3.8958330000000001</v>
      </c>
      <c r="BN25" s="37">
        <v>3.6969699999999999</v>
      </c>
      <c r="BO25" s="36">
        <v>4.7878790000000002</v>
      </c>
      <c r="BP25" s="36">
        <v>3.847826</v>
      </c>
      <c r="BQ25" s="36">
        <v>3.7745099999999998</v>
      </c>
      <c r="BR25" s="38">
        <v>0.73076923076923073</v>
      </c>
      <c r="BS25" s="38">
        <f t="shared" si="8"/>
        <v>0.26923076923076927</v>
      </c>
      <c r="BT25" s="36">
        <v>4.538462</v>
      </c>
      <c r="BU25" s="38">
        <v>0.5625</v>
      </c>
      <c r="BV25" s="38">
        <f t="shared" si="9"/>
        <v>0.4375</v>
      </c>
      <c r="BW25" s="37">
        <v>4.6875</v>
      </c>
      <c r="BX25" s="37">
        <v>4.4210529999999997</v>
      </c>
      <c r="BY25" s="37">
        <v>4.6315790000000003</v>
      </c>
      <c r="BZ25" s="37">
        <v>4.4864860000000002</v>
      </c>
      <c r="CA25" s="37">
        <v>5.1980199999999996</v>
      </c>
      <c r="CB25" s="37">
        <v>5.0606059999999999</v>
      </c>
      <c r="CC25" s="36">
        <v>4.7528090000000001</v>
      </c>
      <c r="CD25" s="36">
        <v>4.831461</v>
      </c>
      <c r="CE25" s="36">
        <v>4.2121209999999998</v>
      </c>
      <c r="CF25" s="36">
        <v>5.3235289999999997</v>
      </c>
      <c r="CG25" s="36">
        <v>5.0999999999999996</v>
      </c>
      <c r="CH25" s="36">
        <v>5.0602410000000004</v>
      </c>
      <c r="CI25" s="38">
        <v>9.8039215686274508E-2</v>
      </c>
      <c r="CJ25" s="38">
        <v>0.67647058823529416</v>
      </c>
      <c r="CK25" s="38">
        <v>0.18627450980392157</v>
      </c>
      <c r="CL25" s="38">
        <v>3.9215686274509803E-2</v>
      </c>
      <c r="CM25" s="36">
        <v>4.9000000000000004</v>
      </c>
      <c r="CN25" s="36">
        <v>4.7444439999999997</v>
      </c>
      <c r="CO25" s="36">
        <v>4.3296700000000001</v>
      </c>
      <c r="CP25" s="36">
        <v>4.4666670000000002</v>
      </c>
      <c r="CQ25" s="38">
        <v>0.17647058823529413</v>
      </c>
      <c r="CR25" s="38">
        <v>0.14705882352941177</v>
      </c>
      <c r="CS25" s="38">
        <v>0.34313725490196079</v>
      </c>
      <c r="CT25" s="38">
        <v>0.33333333333333331</v>
      </c>
      <c r="CU25" s="38">
        <v>0.72619047619047616</v>
      </c>
      <c r="CV25" s="38">
        <f t="shared" si="10"/>
        <v>0.27380952380952384</v>
      </c>
      <c r="CW25" s="36">
        <v>4.5714290000000002</v>
      </c>
      <c r="CX25" s="36">
        <v>4.2142860000000004</v>
      </c>
      <c r="CY25" s="36">
        <v>4.2450979999999996</v>
      </c>
      <c r="CZ25" s="36">
        <v>4.098039</v>
      </c>
      <c r="DA25" s="36">
        <v>3.941176</v>
      </c>
      <c r="DB25" s="36">
        <v>4.0490199999999996</v>
      </c>
      <c r="DC25" s="36">
        <v>4.1881190000000004</v>
      </c>
      <c r="DD25" s="36">
        <v>4.3627450000000003</v>
      </c>
      <c r="DE25" s="36">
        <v>3.901961</v>
      </c>
      <c r="DF25" s="36">
        <v>3.8172039999999998</v>
      </c>
      <c r="DG25" s="37">
        <v>3.7882349999999998</v>
      </c>
      <c r="DH25" s="37">
        <v>4.0769229999999999</v>
      </c>
      <c r="DI25" s="37">
        <v>3.8571430000000002</v>
      </c>
      <c r="DJ25" s="37">
        <v>3.7113399999999999</v>
      </c>
      <c r="DK25" s="36">
        <v>4.1320750000000004</v>
      </c>
      <c r="DL25" s="36">
        <v>3.575758</v>
      </c>
      <c r="DM25" s="36">
        <v>3.8157890000000001</v>
      </c>
      <c r="DN25" s="37">
        <v>3.9803920000000002</v>
      </c>
      <c r="DO25" s="38">
        <v>0.38235294117647056</v>
      </c>
      <c r="DP25" s="38">
        <v>0.25490196078431371</v>
      </c>
      <c r="DQ25" s="38">
        <v>0.10784313725490197</v>
      </c>
      <c r="DR25" s="38">
        <v>0.25490196078431371</v>
      </c>
      <c r="DS25" s="37">
        <v>5.1382979999999998</v>
      </c>
      <c r="DT25" s="36">
        <v>5.0625</v>
      </c>
      <c r="DU25" s="36">
        <v>4.13253</v>
      </c>
      <c r="DV25" s="38">
        <v>0.40196078431372551</v>
      </c>
      <c r="DW25" s="38">
        <v>0.31372549019607843</v>
      </c>
      <c r="DX25" s="38">
        <v>0.15686274509803921</v>
      </c>
      <c r="DY25" s="38">
        <v>0.10784313725490197</v>
      </c>
      <c r="DZ25" s="38">
        <v>1.9607843137254902E-2</v>
      </c>
      <c r="EA25" s="36">
        <v>5.2065219999999997</v>
      </c>
      <c r="EB25" s="36">
        <v>5.2637359999999997</v>
      </c>
      <c r="EC25" s="36">
        <v>3.7682929999999999</v>
      </c>
      <c r="ED25" s="36">
        <v>4.1862750000000002</v>
      </c>
      <c r="EE25" s="36">
        <v>4.0588240000000004</v>
      </c>
      <c r="EF25" s="36"/>
      <c r="EG25" s="38">
        <v>5.8823529411764705E-2</v>
      </c>
      <c r="EH25" s="38">
        <v>0.48039215686274511</v>
      </c>
      <c r="EI25" s="38">
        <v>0.42156862745098039</v>
      </c>
      <c r="EJ25" s="38">
        <v>3.9215686274509803E-2</v>
      </c>
      <c r="EK25" s="38">
        <v>0.3235294117647059</v>
      </c>
      <c r="EL25" s="38">
        <v>8.8235294117647065E-2</v>
      </c>
      <c r="EM25" s="38">
        <v>0.26470588235294118</v>
      </c>
      <c r="EN25" s="38">
        <v>0.22549019607843138</v>
      </c>
      <c r="EO25" s="38">
        <v>9.8039215686274508E-2</v>
      </c>
      <c r="EP25" s="37"/>
      <c r="EQ25" s="37"/>
      <c r="ER25" s="37"/>
      <c r="ES25" s="37"/>
      <c r="ET25" s="37"/>
      <c r="EU25" s="37"/>
      <c r="EV25" s="37"/>
      <c r="EW25" s="37"/>
      <c r="EX25" s="38"/>
      <c r="EY25" s="38"/>
      <c r="EZ25" s="37"/>
      <c r="FA25" s="36"/>
      <c r="FB25" s="38"/>
      <c r="FC25" s="38"/>
      <c r="FD25" s="36"/>
      <c r="FE25" s="38"/>
      <c r="FF25" s="38"/>
      <c r="FG25" s="36"/>
      <c r="FH25" s="37"/>
      <c r="FI25" s="37"/>
      <c r="FJ25" s="37"/>
      <c r="FK25" s="37"/>
      <c r="FL25" s="36"/>
      <c r="FM25" s="36"/>
      <c r="FN25" s="38"/>
      <c r="FO25" s="38"/>
      <c r="FP25" s="38"/>
      <c r="FQ25" s="38"/>
      <c r="FR25" s="38"/>
      <c r="FS25" s="38"/>
      <c r="FT25" s="38"/>
      <c r="FU25" s="38"/>
      <c r="FV25" s="38"/>
      <c r="FW25" s="36"/>
      <c r="FX25" s="36"/>
      <c r="FY25" s="38"/>
      <c r="FZ25" s="38"/>
      <c r="GA25" s="36"/>
      <c r="GB25" s="38"/>
      <c r="GC25" s="38"/>
      <c r="GD25" s="36"/>
      <c r="GE25" s="36"/>
      <c r="GF25" s="36"/>
      <c r="GG25" s="36"/>
      <c r="GH25" s="37"/>
      <c r="GI25" s="37"/>
      <c r="GJ25" s="36"/>
      <c r="GK25" s="38"/>
      <c r="GL25" s="38"/>
      <c r="GM25" s="38"/>
      <c r="GN25" s="38"/>
      <c r="GO25" s="38"/>
      <c r="GP25" s="38"/>
      <c r="GQ25" s="38"/>
      <c r="GR25" s="38"/>
      <c r="GS25" s="38"/>
    </row>
    <row r="26" spans="1:249" x14ac:dyDescent="0.25">
      <c r="A26" s="47" t="s">
        <v>296</v>
      </c>
      <c r="B26" s="38">
        <v>1.3392857142857142E-2</v>
      </c>
      <c r="C26" s="38">
        <v>7.1428571428571425E-2</v>
      </c>
      <c r="D26" s="38">
        <v>0.375</v>
      </c>
      <c r="E26" s="38">
        <v>0.5178571428571429</v>
      </c>
      <c r="F26" s="38">
        <v>2.2321428571428572E-2</v>
      </c>
      <c r="G26" s="38">
        <v>0.14285714285714285</v>
      </c>
      <c r="H26" s="38">
        <f t="shared" si="1"/>
        <v>0.85714285714285721</v>
      </c>
      <c r="I26" s="38">
        <v>0.20089285714285715</v>
      </c>
      <c r="J26" s="38">
        <f t="shared" si="0"/>
        <v>0.79910714285714279</v>
      </c>
      <c r="K26" s="38">
        <v>0.72222222222222221</v>
      </c>
      <c r="L26" s="38">
        <f t="shared" si="2"/>
        <v>0.27777777777777779</v>
      </c>
      <c r="M26" s="37">
        <v>3.535714</v>
      </c>
      <c r="N26" s="38"/>
      <c r="O26" s="38"/>
      <c r="P26" s="37">
        <v>3.7592590000000001</v>
      </c>
      <c r="Q26" s="38"/>
      <c r="R26" s="38"/>
      <c r="S26" s="37">
        <v>4.1333330000000004</v>
      </c>
      <c r="T26" s="37">
        <v>2.6739130000000002</v>
      </c>
      <c r="U26" s="37">
        <v>2.5217390000000002</v>
      </c>
      <c r="V26" s="37">
        <v>2.5652170000000001</v>
      </c>
      <c r="W26" s="36">
        <v>2.4565220000000001</v>
      </c>
      <c r="X26" s="37">
        <v>2.2749999999999999</v>
      </c>
      <c r="Y26" s="37">
        <v>2.609756</v>
      </c>
      <c r="Z26" s="36">
        <v>2.2564099999999998</v>
      </c>
      <c r="AA26" s="36">
        <v>3.4414410000000002</v>
      </c>
      <c r="AB26" s="36">
        <v>3.315315</v>
      </c>
      <c r="AC26" s="36">
        <v>2.4774769999999999</v>
      </c>
      <c r="AD26" s="36">
        <v>3.1261260000000002</v>
      </c>
      <c r="AE26" s="36">
        <v>2.865672</v>
      </c>
      <c r="AF26" s="36">
        <v>3.2537310000000002</v>
      </c>
      <c r="AG26" s="36">
        <v>2.8059699999999999</v>
      </c>
      <c r="AH26" s="36">
        <v>3.492537</v>
      </c>
      <c r="AI26" s="38"/>
      <c r="AJ26" s="38"/>
      <c r="AK26" s="36">
        <v>4.1839079999999997</v>
      </c>
      <c r="AL26" s="36">
        <v>4.2873559999999999</v>
      </c>
      <c r="AM26" s="36">
        <v>4.4712639999999997</v>
      </c>
      <c r="AN26" s="36">
        <v>1.9069769999999999</v>
      </c>
      <c r="AO26" s="37">
        <v>1.9523809999999999</v>
      </c>
      <c r="AP26" s="37">
        <v>2.511628</v>
      </c>
      <c r="AQ26" s="36">
        <v>2.552632</v>
      </c>
      <c r="AR26" s="36">
        <v>2.3636360000000001</v>
      </c>
      <c r="AS26" s="36">
        <v>3.452229</v>
      </c>
      <c r="AT26" s="38"/>
      <c r="AU26" s="38"/>
      <c r="AV26" s="37">
        <v>3.1460669999999999</v>
      </c>
      <c r="AW26" s="37">
        <v>2.9662920000000002</v>
      </c>
      <c r="AX26" s="36">
        <v>3.6966290000000002</v>
      </c>
      <c r="AY26" s="38"/>
      <c r="AZ26" s="38"/>
      <c r="BA26" s="36">
        <v>4.1354170000000003</v>
      </c>
      <c r="BB26" s="36">
        <v>3.84375</v>
      </c>
      <c r="BC26" s="36">
        <v>3.8958330000000001</v>
      </c>
      <c r="BD26" s="37">
        <v>3.38565</v>
      </c>
      <c r="BE26" s="37">
        <v>3.8465120000000002</v>
      </c>
      <c r="BF26" s="36">
        <v>3.9865469999999998</v>
      </c>
      <c r="BG26" s="36">
        <v>3.900452</v>
      </c>
      <c r="BH26" s="36">
        <v>3.4908260000000002</v>
      </c>
      <c r="BI26" s="37">
        <v>3.6</v>
      </c>
      <c r="BJ26" s="37">
        <v>3.7765960000000001</v>
      </c>
      <c r="BK26" s="36">
        <v>4.7804880000000001</v>
      </c>
      <c r="BL26" s="36">
        <v>2.28125</v>
      </c>
      <c r="BM26" s="37">
        <v>3.6813729999999998</v>
      </c>
      <c r="BN26" s="37">
        <v>3.3317760000000001</v>
      </c>
      <c r="BO26" s="36">
        <v>4.3463409999999998</v>
      </c>
      <c r="BP26" s="36">
        <v>3.545455</v>
      </c>
      <c r="BQ26" s="36">
        <v>3.3616069999999998</v>
      </c>
      <c r="BR26" s="38"/>
      <c r="BS26" s="38"/>
      <c r="BT26" s="36">
        <v>3.4264709999999998</v>
      </c>
      <c r="BU26" s="38"/>
      <c r="BV26" s="38"/>
      <c r="BW26" s="37">
        <v>4.0185190000000004</v>
      </c>
      <c r="BX26" s="37">
        <v>4.5217390000000002</v>
      </c>
      <c r="BY26" s="37">
        <v>4.5507249999999999</v>
      </c>
      <c r="BZ26" s="37">
        <v>3.9491529999999999</v>
      </c>
      <c r="CA26" s="37">
        <v>4.405405</v>
      </c>
      <c r="CB26" s="37">
        <v>4.3063060000000002</v>
      </c>
      <c r="CC26" s="36">
        <v>3.9238580000000001</v>
      </c>
      <c r="CD26" s="36">
        <v>4</v>
      </c>
      <c r="CE26" s="36">
        <v>3.8156680000000001</v>
      </c>
      <c r="CF26" s="36">
        <v>5.0180179999999996</v>
      </c>
      <c r="CG26" s="36">
        <v>4.9045449999999997</v>
      </c>
      <c r="CH26" s="36">
        <v>4.7597769999999997</v>
      </c>
      <c r="CI26" s="38">
        <v>7.5892857142857137E-2</v>
      </c>
      <c r="CJ26" s="38">
        <v>0.7589285714285714</v>
      </c>
      <c r="CK26" s="38">
        <v>0.15625</v>
      </c>
      <c r="CL26" s="38">
        <v>8.9285714285714281E-3</v>
      </c>
      <c r="CM26" s="36">
        <v>4.3830850000000003</v>
      </c>
      <c r="CN26" s="36">
        <v>4.1641789999999999</v>
      </c>
      <c r="CO26" s="36">
        <v>4.0447759999999997</v>
      </c>
      <c r="CP26" s="36">
        <v>3.9900500000000001</v>
      </c>
      <c r="CQ26" s="38">
        <v>0.24107142857142858</v>
      </c>
      <c r="CR26" s="38">
        <v>7.1428571428571425E-2</v>
      </c>
      <c r="CS26" s="38">
        <v>0.26339285714285715</v>
      </c>
      <c r="CT26" s="38">
        <v>0.42410714285714285</v>
      </c>
      <c r="CU26" s="38"/>
      <c r="CV26" s="38"/>
      <c r="CW26" s="36">
        <v>4.4345239999999997</v>
      </c>
      <c r="CX26" s="36">
        <v>4.2781070000000003</v>
      </c>
      <c r="CY26" s="36">
        <v>3.9196430000000002</v>
      </c>
      <c r="CZ26" s="36">
        <v>3.4660630000000001</v>
      </c>
      <c r="DA26" s="36">
        <v>3.1785709999999998</v>
      </c>
      <c r="DB26" s="36">
        <v>3.4663680000000001</v>
      </c>
      <c r="DC26" s="36">
        <v>3.860465</v>
      </c>
      <c r="DD26" s="36">
        <v>4.0410959999999996</v>
      </c>
      <c r="DE26" s="36">
        <v>4.0999999999999996</v>
      </c>
      <c r="DF26" s="36">
        <v>4.1774190000000004</v>
      </c>
      <c r="DG26" s="37">
        <v>4.1124999999999998</v>
      </c>
      <c r="DH26" s="37">
        <v>4.1413039999999999</v>
      </c>
      <c r="DI26" s="37">
        <v>4.098522</v>
      </c>
      <c r="DJ26" s="37">
        <v>3.9899499999999999</v>
      </c>
      <c r="DK26" s="36">
        <v>3.8888889999999998</v>
      </c>
      <c r="DL26" s="36">
        <v>3.68</v>
      </c>
      <c r="DM26" s="36">
        <v>3.7764709999999999</v>
      </c>
      <c r="DN26" s="37">
        <v>3.7053569999999998</v>
      </c>
      <c r="DO26" s="38">
        <v>0.49107142857142855</v>
      </c>
      <c r="DP26" s="38">
        <v>0.22321428571428573</v>
      </c>
      <c r="DQ26" s="38">
        <v>7.5892857142857137E-2</v>
      </c>
      <c r="DR26" s="38">
        <v>0.20982142857142858</v>
      </c>
      <c r="DS26" s="37">
        <v>5.2512819999999998</v>
      </c>
      <c r="DT26" s="36">
        <v>5.1989799999999997</v>
      </c>
      <c r="DU26" s="36">
        <v>3.9285709999999998</v>
      </c>
      <c r="DV26" s="38">
        <v>0.5491071428571429</v>
      </c>
      <c r="DW26" s="38">
        <v>0.26785714285714285</v>
      </c>
      <c r="DX26" s="38">
        <v>7.5892857142857137E-2</v>
      </c>
      <c r="DY26" s="38">
        <v>5.3571428571428568E-2</v>
      </c>
      <c r="DZ26" s="38">
        <v>5.3571428571428568E-2</v>
      </c>
      <c r="EA26" s="36">
        <v>4.8539329999999996</v>
      </c>
      <c r="EB26" s="36">
        <v>4.9171269999999998</v>
      </c>
      <c r="EC26" s="36">
        <v>3.487654</v>
      </c>
      <c r="ED26" s="36"/>
      <c r="EE26" s="36"/>
      <c r="EF26" s="36">
        <v>3.6696430000000002</v>
      </c>
      <c r="EG26" s="38">
        <v>0.13392857142857142</v>
      </c>
      <c r="EH26" s="38">
        <v>0.6294642857142857</v>
      </c>
      <c r="EI26" s="38">
        <v>0.19642857142857142</v>
      </c>
      <c r="EJ26" s="38">
        <v>4.0178571428571432E-2</v>
      </c>
      <c r="EK26" s="38">
        <v>0.42410714285714285</v>
      </c>
      <c r="EL26" s="38">
        <v>0.10267857142857142</v>
      </c>
      <c r="EM26" s="38">
        <v>0.21875</v>
      </c>
      <c r="EN26" s="38">
        <v>0.16071428571428573</v>
      </c>
      <c r="EO26" s="38">
        <v>9.375E-2</v>
      </c>
      <c r="EP26" s="37"/>
      <c r="EQ26" s="37"/>
      <c r="ER26" s="37"/>
      <c r="ES26" s="37"/>
      <c r="ET26" s="37"/>
      <c r="EU26" s="37"/>
      <c r="EV26" s="37"/>
      <c r="EW26" s="37"/>
      <c r="EX26" s="38"/>
      <c r="EY26" s="38"/>
      <c r="EZ26" s="37"/>
      <c r="FA26" s="36"/>
      <c r="FB26" s="38"/>
      <c r="FC26" s="38"/>
      <c r="FD26" s="36"/>
      <c r="FE26" s="38"/>
      <c r="FF26" s="38"/>
      <c r="FG26" s="36"/>
      <c r="FH26" s="37"/>
      <c r="FI26" s="37"/>
      <c r="FJ26" s="37"/>
      <c r="FK26" s="37"/>
      <c r="FL26" s="36"/>
      <c r="FM26" s="36"/>
      <c r="FN26" s="38"/>
      <c r="FO26" s="38"/>
      <c r="FP26" s="38"/>
      <c r="FQ26" s="38"/>
      <c r="FR26" s="38"/>
      <c r="FS26" s="38"/>
      <c r="FT26" s="38"/>
      <c r="FU26" s="38"/>
      <c r="FV26" s="38"/>
      <c r="FW26" s="36"/>
      <c r="FX26" s="36"/>
      <c r="FY26" s="38"/>
      <c r="FZ26" s="38"/>
      <c r="GA26" s="36"/>
      <c r="GB26" s="38"/>
      <c r="GC26" s="38"/>
      <c r="GD26" s="36"/>
      <c r="GE26" s="36"/>
      <c r="GF26" s="36"/>
      <c r="GG26" s="36"/>
      <c r="GH26" s="37"/>
      <c r="GI26" s="37"/>
      <c r="GJ26" s="36"/>
      <c r="GK26" s="38"/>
      <c r="GL26" s="38"/>
      <c r="GM26" s="38"/>
      <c r="GN26" s="38"/>
      <c r="GO26" s="38"/>
      <c r="GP26" s="38"/>
      <c r="GQ26" s="38"/>
      <c r="GR26" s="38"/>
      <c r="GS26" s="38"/>
    </row>
    <row r="27" spans="1:249" x14ac:dyDescent="0.25">
      <c r="A27" s="47" t="s">
        <v>298</v>
      </c>
      <c r="B27" s="38">
        <v>0</v>
      </c>
      <c r="C27" s="38">
        <v>3.1168831168831169E-2</v>
      </c>
      <c r="D27" s="38">
        <v>0.41558441558441561</v>
      </c>
      <c r="E27" s="38">
        <v>0.52207792207792203</v>
      </c>
      <c r="F27" s="38">
        <v>3.1168831168831169E-2</v>
      </c>
      <c r="G27" s="38">
        <v>5.9740259740259739E-2</v>
      </c>
      <c r="H27" s="38">
        <f t="shared" si="1"/>
        <v>0.94025974025974024</v>
      </c>
      <c r="I27" s="38">
        <v>0.16103896103896104</v>
      </c>
      <c r="J27" s="38">
        <f t="shared" si="0"/>
        <v>0.83896103896103891</v>
      </c>
      <c r="K27" s="38"/>
      <c r="L27" s="38"/>
      <c r="M27" s="37">
        <v>3.0555560000000002</v>
      </c>
      <c r="N27" s="38">
        <v>0.9242424242424242</v>
      </c>
      <c r="O27" s="38">
        <f t="shared" si="3"/>
        <v>7.5757575757575801E-2</v>
      </c>
      <c r="P27" s="37">
        <v>4.1515149999999998</v>
      </c>
      <c r="Q27" s="38">
        <v>0.95652173913043481</v>
      </c>
      <c r="R27" s="38">
        <f t="shared" si="4"/>
        <v>4.3478260869565188E-2</v>
      </c>
      <c r="S27" s="37">
        <v>4.5797100000000004</v>
      </c>
      <c r="T27" s="37">
        <v>3.7878790000000002</v>
      </c>
      <c r="U27" s="37">
        <v>3.5627710000000001</v>
      </c>
      <c r="V27" s="37">
        <v>3.4199130000000002</v>
      </c>
      <c r="W27" s="36">
        <v>3.8008660000000001</v>
      </c>
      <c r="X27" s="37">
        <v>2.9322029999999999</v>
      </c>
      <c r="Y27" s="37">
        <v>3.4406780000000001</v>
      </c>
      <c r="Z27" s="36">
        <v>3.4406780000000001</v>
      </c>
      <c r="AA27" s="36">
        <v>3.570732</v>
      </c>
      <c r="AB27" s="36">
        <v>3.6780490000000001</v>
      </c>
      <c r="AC27" s="36">
        <v>2.8</v>
      </c>
      <c r="AD27" s="36">
        <v>3.1024389999999999</v>
      </c>
      <c r="AE27" s="36">
        <v>3.2608700000000002</v>
      </c>
      <c r="AF27" s="36">
        <v>3.6086960000000001</v>
      </c>
      <c r="AG27" s="36">
        <v>3.2934779999999999</v>
      </c>
      <c r="AH27" s="36">
        <v>3.8586960000000001</v>
      </c>
      <c r="AI27" s="38">
        <v>0.70175438596491224</v>
      </c>
      <c r="AJ27" s="38">
        <f t="shared" si="5"/>
        <v>0.29824561403508776</v>
      </c>
      <c r="AK27" s="36">
        <v>4.5789470000000003</v>
      </c>
      <c r="AL27" s="36">
        <v>4.8157889999999997</v>
      </c>
      <c r="AM27" s="36">
        <v>4.5614039999999996</v>
      </c>
      <c r="AN27" s="36">
        <v>2.7580650000000002</v>
      </c>
      <c r="AO27" s="37">
        <v>2.677419</v>
      </c>
      <c r="AP27" s="37">
        <v>3.0508470000000001</v>
      </c>
      <c r="AQ27" s="36">
        <v>3.038462</v>
      </c>
      <c r="AR27" s="36">
        <v>2.870968</v>
      </c>
      <c r="AS27" s="36">
        <v>3.6798679999999999</v>
      </c>
      <c r="AT27" s="38">
        <v>0.66844919786096257</v>
      </c>
      <c r="AU27" s="38">
        <f t="shared" si="6"/>
        <v>0.33155080213903743</v>
      </c>
      <c r="AV27" s="37">
        <v>4.1550799999999999</v>
      </c>
      <c r="AW27" s="37">
        <v>4.1497330000000003</v>
      </c>
      <c r="AX27" s="36">
        <v>4.7058819999999999</v>
      </c>
      <c r="AY27" s="38">
        <v>0.60588235294117643</v>
      </c>
      <c r="AZ27" s="38">
        <f t="shared" si="7"/>
        <v>0.39411764705882357</v>
      </c>
      <c r="BA27" s="36">
        <v>4.2352939999999997</v>
      </c>
      <c r="BB27" s="36">
        <v>3.2882349999999998</v>
      </c>
      <c r="BC27" s="36">
        <v>3.623529</v>
      </c>
      <c r="BD27" s="37">
        <v>3.3263159999999998</v>
      </c>
      <c r="BE27" s="37">
        <v>4.0604399999999998</v>
      </c>
      <c r="BF27" s="36">
        <v>3.6797900000000001</v>
      </c>
      <c r="BG27" s="36">
        <v>3.269841</v>
      </c>
      <c r="BH27" s="36">
        <v>3.746032</v>
      </c>
      <c r="BI27" s="37">
        <v>3.4269970000000001</v>
      </c>
      <c r="BJ27" s="37">
        <v>4.5371899999999998</v>
      </c>
      <c r="BK27" s="36">
        <v>4.5331330000000003</v>
      </c>
      <c r="BL27" s="36">
        <v>3.4407890000000001</v>
      </c>
      <c r="BM27" s="37">
        <v>4.0057140000000002</v>
      </c>
      <c r="BN27" s="37">
        <v>3.8706200000000002</v>
      </c>
      <c r="BO27" s="36">
        <v>4.6530050000000003</v>
      </c>
      <c r="BP27" s="36">
        <v>3.573134</v>
      </c>
      <c r="BQ27" s="36">
        <v>3.8051949999999999</v>
      </c>
      <c r="BR27" s="38">
        <v>0.87394957983193278</v>
      </c>
      <c r="BS27" s="38">
        <f t="shared" si="8"/>
        <v>0.12605042016806722</v>
      </c>
      <c r="BT27" s="36">
        <v>3.8151259999999998</v>
      </c>
      <c r="BU27" s="38">
        <v>0.85542168674698793</v>
      </c>
      <c r="BV27" s="38">
        <f t="shared" si="9"/>
        <v>0.14457831325301207</v>
      </c>
      <c r="BW27" s="37">
        <v>4.1686750000000004</v>
      </c>
      <c r="BX27" s="37">
        <v>4.2405059999999999</v>
      </c>
      <c r="BY27" s="37">
        <v>4.1898730000000004</v>
      </c>
      <c r="BZ27" s="37">
        <v>3.9583330000000001</v>
      </c>
      <c r="CA27" s="37">
        <v>4.3556150000000002</v>
      </c>
      <c r="CB27" s="37">
        <v>4.2754009999999996</v>
      </c>
      <c r="CC27" s="36">
        <v>3.830508</v>
      </c>
      <c r="CD27" s="36">
        <v>3.8413599999999999</v>
      </c>
      <c r="CE27" s="36">
        <v>4.016807</v>
      </c>
      <c r="CF27" s="36">
        <v>4.8390500000000003</v>
      </c>
      <c r="CG27" s="36">
        <v>4.0656169999999996</v>
      </c>
      <c r="CH27" s="36">
        <v>4.356287</v>
      </c>
      <c r="CI27" s="38">
        <v>0.12727272727272726</v>
      </c>
      <c r="CJ27" s="38">
        <v>0.65454545454545454</v>
      </c>
      <c r="CK27" s="38">
        <v>0.18961038961038962</v>
      </c>
      <c r="CL27" s="38">
        <v>2.8571428571428571E-2</v>
      </c>
      <c r="CM27" s="36">
        <v>4.0496889999999999</v>
      </c>
      <c r="CN27" s="36">
        <v>3.8513929999999998</v>
      </c>
      <c r="CO27" s="36">
        <v>3.7730060000000001</v>
      </c>
      <c r="CP27" s="36">
        <v>3.8425929999999999</v>
      </c>
      <c r="CQ27" s="38">
        <v>7.0129870129870125E-2</v>
      </c>
      <c r="CR27" s="38">
        <v>0.12207792207792208</v>
      </c>
      <c r="CS27" s="38">
        <v>0.50389610389610384</v>
      </c>
      <c r="CT27" s="38">
        <v>0.30389610389610389</v>
      </c>
      <c r="CU27" s="38">
        <v>0.6983240223463687</v>
      </c>
      <c r="CV27" s="38">
        <f t="shared" si="10"/>
        <v>0.3016759776536313</v>
      </c>
      <c r="CW27" s="36">
        <v>4.4730879999999997</v>
      </c>
      <c r="CX27" s="36">
        <v>4.2627119999999996</v>
      </c>
      <c r="CY27" s="36">
        <v>4.0077920000000002</v>
      </c>
      <c r="CZ27" s="36">
        <v>3.754569</v>
      </c>
      <c r="DA27" s="36">
        <v>3.4543080000000002</v>
      </c>
      <c r="DB27" s="36">
        <v>3.6167980000000002</v>
      </c>
      <c r="DC27" s="36">
        <v>3.9807160000000001</v>
      </c>
      <c r="DD27" s="36">
        <v>4.1725070000000004</v>
      </c>
      <c r="DE27" s="36">
        <v>3.802597</v>
      </c>
      <c r="DF27" s="36">
        <v>3.9057750000000002</v>
      </c>
      <c r="DG27" s="37">
        <v>3.8996420000000001</v>
      </c>
      <c r="DH27" s="37">
        <v>3.7926419999999998</v>
      </c>
      <c r="DI27" s="37">
        <v>4.098039</v>
      </c>
      <c r="DJ27" s="37">
        <v>3.98</v>
      </c>
      <c r="DK27" s="36">
        <v>4.2574259999999997</v>
      </c>
      <c r="DL27" s="36">
        <v>3.9795919999999998</v>
      </c>
      <c r="DM27" s="36">
        <v>3.9491529999999999</v>
      </c>
      <c r="DN27" s="37">
        <v>3.714286</v>
      </c>
      <c r="DO27" s="38">
        <v>0.42597402597402595</v>
      </c>
      <c r="DP27" s="38">
        <v>0.23116883116883116</v>
      </c>
      <c r="DQ27" s="38">
        <v>8.3116883116883117E-2</v>
      </c>
      <c r="DR27" s="38">
        <v>0.25974025974025972</v>
      </c>
      <c r="DS27" s="37">
        <v>5.0758020000000004</v>
      </c>
      <c r="DT27" s="36">
        <v>4.9701490000000002</v>
      </c>
      <c r="DU27" s="36">
        <v>3.9680849999999999</v>
      </c>
      <c r="DV27" s="38">
        <v>0.39220779220779223</v>
      </c>
      <c r="DW27" s="38">
        <v>0.27012987012987011</v>
      </c>
      <c r="DX27" s="38">
        <v>0.11688311688311688</v>
      </c>
      <c r="DY27" s="38">
        <v>0.18441558441558442</v>
      </c>
      <c r="DZ27" s="38">
        <v>3.6363636363636362E-2</v>
      </c>
      <c r="EA27" s="36">
        <v>4.9515149999999997</v>
      </c>
      <c r="EB27" s="36">
        <v>4.9244709999999996</v>
      </c>
      <c r="EC27" s="36">
        <v>3.983333</v>
      </c>
      <c r="ED27" s="36">
        <v>3.7506490000000001</v>
      </c>
      <c r="EE27" s="36">
        <v>3.9907979999999998</v>
      </c>
      <c r="EF27" s="36"/>
      <c r="EG27" s="38">
        <v>8.0519480519480519E-2</v>
      </c>
      <c r="EH27" s="38">
        <v>0.62597402597402596</v>
      </c>
      <c r="EI27" s="38">
        <v>0.24675324675324675</v>
      </c>
      <c r="EJ27" s="38">
        <v>4.6753246753246755E-2</v>
      </c>
      <c r="EK27" s="38">
        <v>0.37142857142857144</v>
      </c>
      <c r="EL27" s="38">
        <v>7.2727272727272724E-2</v>
      </c>
      <c r="EM27" s="38">
        <v>0.16623376623376623</v>
      </c>
      <c r="EN27" s="38">
        <v>0.2805194805194805</v>
      </c>
      <c r="EO27" s="38">
        <v>0.10909090909090909</v>
      </c>
      <c r="EP27" s="37"/>
      <c r="EQ27" s="37"/>
      <c r="ER27" s="37"/>
      <c r="ES27" s="37"/>
      <c r="ET27" s="37"/>
      <c r="EU27" s="37"/>
      <c r="EV27" s="37"/>
      <c r="EW27" s="37"/>
      <c r="EX27" s="38"/>
      <c r="EY27" s="38"/>
      <c r="EZ27" s="37"/>
      <c r="FA27" s="36"/>
      <c r="FB27" s="38"/>
      <c r="FC27" s="38"/>
      <c r="FD27" s="36"/>
      <c r="FE27" s="38"/>
      <c r="FF27" s="38"/>
      <c r="FG27" s="36"/>
      <c r="FH27" s="37"/>
      <c r="FI27" s="37"/>
      <c r="FJ27" s="37"/>
      <c r="FK27" s="37"/>
      <c r="FL27" s="36"/>
      <c r="FM27" s="36"/>
      <c r="FN27" s="38"/>
      <c r="FO27" s="38"/>
      <c r="FP27" s="38"/>
      <c r="FQ27" s="38"/>
      <c r="FR27" s="38"/>
      <c r="FS27" s="38"/>
      <c r="FT27" s="38"/>
      <c r="FU27" s="38"/>
      <c r="FV27" s="38"/>
      <c r="FW27" s="36"/>
      <c r="FX27" s="36"/>
      <c r="FY27" s="38"/>
      <c r="FZ27" s="38"/>
      <c r="GA27" s="36"/>
      <c r="GB27" s="38"/>
      <c r="GC27" s="38"/>
      <c r="GD27" s="36"/>
      <c r="GE27" s="36"/>
      <c r="GF27" s="36"/>
      <c r="GG27" s="36"/>
      <c r="GH27" s="37"/>
      <c r="GI27" s="37"/>
      <c r="GJ27" s="36"/>
      <c r="GK27" s="38"/>
      <c r="GL27" s="38"/>
      <c r="GM27" s="38"/>
      <c r="GN27" s="38"/>
      <c r="GO27" s="38"/>
      <c r="GP27" s="38"/>
      <c r="GQ27" s="38"/>
      <c r="GR27" s="38"/>
      <c r="GS27" s="38"/>
    </row>
    <row r="28" spans="1:249" x14ac:dyDescent="0.25">
      <c r="A28" s="47" t="s">
        <v>299</v>
      </c>
      <c r="B28" s="38">
        <v>1.1235955056179775E-2</v>
      </c>
      <c r="C28" s="38">
        <v>1.6853932584269662E-2</v>
      </c>
      <c r="D28" s="38">
        <v>0.1797752808988764</v>
      </c>
      <c r="E28" s="38">
        <v>0.601123595505618</v>
      </c>
      <c r="F28" s="38">
        <v>0.19101123595505617</v>
      </c>
      <c r="G28" s="38"/>
      <c r="H28" s="38"/>
      <c r="I28" s="38">
        <v>0.1404494382022472</v>
      </c>
      <c r="J28" s="38">
        <f t="shared" si="0"/>
        <v>0.8595505617977528</v>
      </c>
      <c r="K28" s="38">
        <v>0.9</v>
      </c>
      <c r="L28" s="38">
        <f t="shared" si="2"/>
        <v>9.9999999999999978E-2</v>
      </c>
      <c r="M28" s="37">
        <v>4.3</v>
      </c>
      <c r="N28" s="38">
        <v>0.84444444444444444</v>
      </c>
      <c r="O28" s="38">
        <f t="shared" si="3"/>
        <v>0.15555555555555556</v>
      </c>
      <c r="P28" s="37">
        <v>4.355556</v>
      </c>
      <c r="Q28" s="38">
        <v>0.89743589743589747</v>
      </c>
      <c r="R28" s="38">
        <f t="shared" si="4"/>
        <v>0.10256410256410253</v>
      </c>
      <c r="S28" s="37">
        <v>4.7692310000000004</v>
      </c>
      <c r="T28" s="37">
        <v>4.5714290000000002</v>
      </c>
      <c r="U28" s="37">
        <v>4.4285709999999998</v>
      </c>
      <c r="V28" s="37">
        <v>4.2023809999999999</v>
      </c>
      <c r="W28" s="36">
        <v>4.3333329999999997</v>
      </c>
      <c r="X28" s="37">
        <v>3.6363639999999999</v>
      </c>
      <c r="Y28" s="37">
        <v>4.3333329999999997</v>
      </c>
      <c r="Z28" s="36">
        <v>4.375</v>
      </c>
      <c r="AA28" s="36">
        <v>3.925926</v>
      </c>
      <c r="AB28" s="36">
        <v>3.925926</v>
      </c>
      <c r="AC28" s="36">
        <v>3.1851850000000002</v>
      </c>
      <c r="AD28" s="36">
        <v>3.518519</v>
      </c>
      <c r="AE28" s="36">
        <v>4.0769229999999999</v>
      </c>
      <c r="AF28" s="36">
        <v>4.0256410000000002</v>
      </c>
      <c r="AG28" s="36">
        <v>3.6923080000000001</v>
      </c>
      <c r="AH28" s="36">
        <v>4.3076920000000003</v>
      </c>
      <c r="AI28" s="38">
        <v>0.74509803921568629</v>
      </c>
      <c r="AJ28" s="38">
        <f t="shared" si="5"/>
        <v>0.25490196078431371</v>
      </c>
      <c r="AK28" s="36">
        <v>4.6274509999999998</v>
      </c>
      <c r="AL28" s="36">
        <v>4.6862750000000002</v>
      </c>
      <c r="AM28" s="36">
        <v>4.4705880000000002</v>
      </c>
      <c r="AN28" s="36">
        <v>3.52</v>
      </c>
      <c r="AO28" s="37">
        <v>3.6</v>
      </c>
      <c r="AP28" s="37">
        <v>3.84</v>
      </c>
      <c r="AQ28" s="36">
        <v>4.12</v>
      </c>
      <c r="AR28" s="36">
        <v>3.52</v>
      </c>
      <c r="AS28" s="36">
        <v>4.2462689999999998</v>
      </c>
      <c r="AT28" s="38">
        <v>0.73015873015873012</v>
      </c>
      <c r="AU28" s="38">
        <f t="shared" si="6"/>
        <v>0.26984126984126988</v>
      </c>
      <c r="AV28" s="37">
        <v>4.1746030000000003</v>
      </c>
      <c r="AW28" s="37">
        <v>3.5873020000000002</v>
      </c>
      <c r="AX28" s="36">
        <v>4.4285709999999998</v>
      </c>
      <c r="AY28" s="38">
        <v>0.810126582278481</v>
      </c>
      <c r="AZ28" s="38">
        <f t="shared" si="7"/>
        <v>0.189873417721519</v>
      </c>
      <c r="BA28" s="36">
        <v>4.4556959999999997</v>
      </c>
      <c r="BB28" s="36">
        <v>4.2025319999999997</v>
      </c>
      <c r="BC28" s="36">
        <v>4.5443040000000003</v>
      </c>
      <c r="BD28" s="37">
        <v>3.5257139999999998</v>
      </c>
      <c r="BE28" s="37">
        <v>4.2048189999999996</v>
      </c>
      <c r="BF28" s="36">
        <v>3.909605</v>
      </c>
      <c r="BG28" s="36">
        <v>3.3450289999999998</v>
      </c>
      <c r="BH28" s="36">
        <v>3.8034680000000001</v>
      </c>
      <c r="BI28" s="37">
        <v>3.6686390000000002</v>
      </c>
      <c r="BJ28" s="37">
        <v>4.4638549999999997</v>
      </c>
      <c r="BK28" s="36">
        <v>4.9068319999999996</v>
      </c>
      <c r="BL28" s="36">
        <v>3.7</v>
      </c>
      <c r="BM28" s="37" t="s">
        <v>270</v>
      </c>
      <c r="BN28" s="37" t="s">
        <v>270</v>
      </c>
      <c r="BO28" s="36" t="s">
        <v>270</v>
      </c>
      <c r="BP28" s="36" t="s">
        <v>270</v>
      </c>
      <c r="BQ28" s="36">
        <v>3.8595510000000002</v>
      </c>
      <c r="BR28" s="38">
        <v>0.8666666666666667</v>
      </c>
      <c r="BS28" s="38">
        <f t="shared" si="8"/>
        <v>0.1333333333333333</v>
      </c>
      <c r="BT28" s="36">
        <v>4.2888890000000002</v>
      </c>
      <c r="BU28" s="38">
        <v>0.8214285714285714</v>
      </c>
      <c r="BV28" s="38">
        <f t="shared" si="9"/>
        <v>0.1785714285714286</v>
      </c>
      <c r="BW28" s="37">
        <v>4.3214290000000002</v>
      </c>
      <c r="BX28" s="37">
        <v>4.6530610000000001</v>
      </c>
      <c r="BY28" s="37">
        <v>4.7346940000000002</v>
      </c>
      <c r="BZ28" s="37">
        <v>4.5138889999999998</v>
      </c>
      <c r="CA28" s="37">
        <v>4.8474579999999996</v>
      </c>
      <c r="CB28" s="37">
        <v>4.8651689999999999</v>
      </c>
      <c r="CC28" s="36">
        <v>4.4216870000000004</v>
      </c>
      <c r="CD28" s="36">
        <v>4.5361450000000003</v>
      </c>
      <c r="CE28" s="36">
        <v>4.488372</v>
      </c>
      <c r="CF28" s="36">
        <v>5.3218389999999998</v>
      </c>
      <c r="CG28" s="36">
        <v>5.1279070000000004</v>
      </c>
      <c r="CH28" s="36">
        <v>5.1517239999999997</v>
      </c>
      <c r="CI28" s="38">
        <v>0.17415730337078653</v>
      </c>
      <c r="CJ28" s="38">
        <v>0.6460674157303371</v>
      </c>
      <c r="CK28" s="38">
        <v>0.16292134831460675</v>
      </c>
      <c r="CL28" s="38">
        <v>1.6853932584269662E-2</v>
      </c>
      <c r="CM28" s="36">
        <v>4.5999999999999996</v>
      </c>
      <c r="CN28" s="36">
        <v>4.468966</v>
      </c>
      <c r="CO28" s="36">
        <v>4.3241379999999996</v>
      </c>
      <c r="CP28" s="36">
        <v>4.3310339999999998</v>
      </c>
      <c r="CQ28" s="38">
        <v>0.12921348314606743</v>
      </c>
      <c r="CR28" s="38">
        <v>0.14606741573033707</v>
      </c>
      <c r="CS28" s="38">
        <v>0.38764044943820225</v>
      </c>
      <c r="CT28" s="38">
        <v>0.33707865168539325</v>
      </c>
      <c r="CU28" s="38">
        <v>0.89032258064516134</v>
      </c>
      <c r="CV28" s="38">
        <f t="shared" si="10"/>
        <v>0.10967741935483866</v>
      </c>
      <c r="CW28" s="36">
        <v>4.7012989999999997</v>
      </c>
      <c r="CX28" s="36">
        <v>4.4870130000000001</v>
      </c>
      <c r="CY28" s="36">
        <v>4.3146069999999996</v>
      </c>
      <c r="CZ28" s="36">
        <v>4.0449440000000001</v>
      </c>
      <c r="DA28" s="36">
        <v>3.8370790000000001</v>
      </c>
      <c r="DB28" s="36">
        <v>3.9662920000000002</v>
      </c>
      <c r="DC28" s="36">
        <v>4.1695909999999996</v>
      </c>
      <c r="DD28" s="36">
        <v>4.3430229999999996</v>
      </c>
      <c r="DE28" s="36">
        <v>4.3483150000000004</v>
      </c>
      <c r="DF28" s="36">
        <v>3.9932430000000001</v>
      </c>
      <c r="DG28" s="37">
        <v>4.1079140000000001</v>
      </c>
      <c r="DH28" s="37">
        <v>4.2824859999999996</v>
      </c>
      <c r="DI28" s="37">
        <v>4.2049690000000002</v>
      </c>
      <c r="DJ28" s="37">
        <v>4.1656050000000002</v>
      </c>
      <c r="DK28" s="36">
        <v>4.2222220000000004</v>
      </c>
      <c r="DL28" s="36">
        <v>3.9512200000000002</v>
      </c>
      <c r="DM28" s="36">
        <v>4</v>
      </c>
      <c r="DN28" s="37">
        <v>4.0617979999999996</v>
      </c>
      <c r="DO28" s="38">
        <v>0.4044943820224719</v>
      </c>
      <c r="DP28" s="38">
        <v>0.24157303370786518</v>
      </c>
      <c r="DQ28" s="38">
        <v>9.5505617977528087E-2</v>
      </c>
      <c r="DR28" s="38">
        <v>0.25842696629213485</v>
      </c>
      <c r="DS28" s="37">
        <v>5.1337580000000003</v>
      </c>
      <c r="DT28" s="36">
        <v>5.0596030000000001</v>
      </c>
      <c r="DU28" s="36">
        <v>3.9291339999999999</v>
      </c>
      <c r="DV28" s="38">
        <v>0.3707865168539326</v>
      </c>
      <c r="DW28" s="38">
        <v>0.21910112359550563</v>
      </c>
      <c r="DX28" s="38">
        <v>0.14606741573033707</v>
      </c>
      <c r="DY28" s="38">
        <v>0.12921348314606743</v>
      </c>
      <c r="DZ28" s="38">
        <v>0.1348314606741573</v>
      </c>
      <c r="EA28" s="36">
        <v>4.9000000000000004</v>
      </c>
      <c r="EB28" s="36">
        <v>4.9767440000000001</v>
      </c>
      <c r="EC28" s="36">
        <v>3.7368420000000002</v>
      </c>
      <c r="ED28" s="36">
        <v>4.1067419999999997</v>
      </c>
      <c r="EE28" s="36">
        <v>4.1123599999999998</v>
      </c>
      <c r="EF28" s="36"/>
      <c r="EG28" s="38">
        <v>3.3707865168539325E-2</v>
      </c>
      <c r="EH28" s="38">
        <v>0.5955056179775281</v>
      </c>
      <c r="EI28" s="38">
        <v>0.2696629213483146</v>
      </c>
      <c r="EJ28" s="38">
        <v>0.10112359550561797</v>
      </c>
      <c r="EK28" s="38">
        <v>0.3089887640449438</v>
      </c>
      <c r="EL28" s="38">
        <v>0.12359550561797752</v>
      </c>
      <c r="EM28" s="38">
        <v>0.23595505617977527</v>
      </c>
      <c r="EN28" s="38">
        <v>0.19662921348314608</v>
      </c>
      <c r="EO28" s="38">
        <v>0.1348314606741573</v>
      </c>
      <c r="EP28" s="37"/>
      <c r="EQ28" s="37"/>
      <c r="ER28" s="37"/>
      <c r="ES28" s="37"/>
      <c r="ET28" s="37"/>
      <c r="EU28" s="37"/>
      <c r="EV28" s="37"/>
      <c r="EW28" s="37"/>
      <c r="EX28" s="38"/>
      <c r="EY28" s="38"/>
      <c r="EZ28" s="37"/>
      <c r="FA28" s="36"/>
      <c r="FB28" s="38"/>
      <c r="FC28" s="38"/>
      <c r="FD28" s="36"/>
      <c r="FE28" s="38"/>
      <c r="FF28" s="38"/>
      <c r="FG28" s="36"/>
      <c r="FH28" s="37"/>
      <c r="FI28" s="37"/>
      <c r="FJ28" s="37"/>
      <c r="FK28" s="37"/>
      <c r="FL28" s="36"/>
      <c r="FM28" s="36"/>
      <c r="FN28" s="38"/>
      <c r="FO28" s="38"/>
      <c r="FP28" s="38"/>
      <c r="FQ28" s="38"/>
      <c r="FR28" s="38"/>
      <c r="FS28" s="38"/>
      <c r="FT28" s="38"/>
      <c r="FU28" s="38"/>
      <c r="FV28" s="38"/>
      <c r="FW28" s="36"/>
      <c r="FX28" s="36"/>
      <c r="FY28" s="38"/>
      <c r="FZ28" s="38"/>
      <c r="GA28" s="36"/>
      <c r="GB28" s="38"/>
      <c r="GC28" s="38"/>
      <c r="GD28" s="36"/>
      <c r="GE28" s="36"/>
      <c r="GF28" s="36"/>
      <c r="GG28" s="36"/>
      <c r="GH28" s="37"/>
      <c r="GI28" s="37"/>
      <c r="GJ28" s="36"/>
      <c r="GK28" s="38"/>
      <c r="GL28" s="38"/>
      <c r="GM28" s="38"/>
      <c r="GN28" s="38"/>
      <c r="GO28" s="38"/>
      <c r="GP28" s="38"/>
      <c r="GQ28" s="38"/>
      <c r="GR28" s="38"/>
      <c r="GS28" s="38"/>
    </row>
    <row r="29" spans="1:249" x14ac:dyDescent="0.25">
      <c r="A29" s="47" t="s">
        <v>300</v>
      </c>
      <c r="B29" s="38">
        <v>1.9047619047619049E-2</v>
      </c>
      <c r="C29" s="38">
        <v>7.9365079365079361E-2</v>
      </c>
      <c r="D29" s="38">
        <v>0.33015873015873015</v>
      </c>
      <c r="E29" s="38">
        <v>0.526984126984127</v>
      </c>
      <c r="F29" s="38">
        <v>4.4444444444444446E-2</v>
      </c>
      <c r="G29" s="38"/>
      <c r="H29" s="38"/>
      <c r="I29" s="38">
        <v>0.34920634920634919</v>
      </c>
      <c r="J29" s="38">
        <f t="shared" si="0"/>
        <v>0.65079365079365081</v>
      </c>
      <c r="K29" s="38">
        <v>0.95833333333333337</v>
      </c>
      <c r="L29" s="38">
        <f t="shared" si="2"/>
        <v>4.166666666666663E-2</v>
      </c>
      <c r="M29" s="37">
        <v>4.2916670000000003</v>
      </c>
      <c r="N29" s="38">
        <v>1</v>
      </c>
      <c r="O29" s="38">
        <f t="shared" si="3"/>
        <v>0</v>
      </c>
      <c r="P29" s="37">
        <v>4.9340659999999996</v>
      </c>
      <c r="Q29" s="38">
        <v>1</v>
      </c>
      <c r="R29" s="38">
        <f t="shared" si="4"/>
        <v>0</v>
      </c>
      <c r="S29" s="37">
        <v>4.9189939999999996</v>
      </c>
      <c r="T29" s="37">
        <v>3.3602940000000001</v>
      </c>
      <c r="U29" s="37">
        <v>3.1544120000000002</v>
      </c>
      <c r="V29" s="37">
        <v>2.9075630000000001</v>
      </c>
      <c r="W29" s="36">
        <v>3.2519079999999998</v>
      </c>
      <c r="X29" s="37">
        <v>2.883721</v>
      </c>
      <c r="Y29" s="37">
        <v>3.5</v>
      </c>
      <c r="Z29" s="36">
        <v>3.4660190000000002</v>
      </c>
      <c r="AA29" s="36">
        <v>4.2662719999999998</v>
      </c>
      <c r="AB29" s="36">
        <v>4.5209580000000003</v>
      </c>
      <c r="AC29" s="36">
        <v>3.6012270000000002</v>
      </c>
      <c r="AD29" s="36">
        <v>4.3493979999999999</v>
      </c>
      <c r="AE29" s="36">
        <v>3.9350649999999998</v>
      </c>
      <c r="AF29" s="36">
        <v>4.3985510000000003</v>
      </c>
      <c r="AG29" s="36">
        <v>3.8297870000000001</v>
      </c>
      <c r="AH29" s="36">
        <v>4.4577460000000002</v>
      </c>
      <c r="AI29" s="38">
        <v>0.85483870967741937</v>
      </c>
      <c r="AJ29" s="38">
        <f t="shared" si="5"/>
        <v>0.14516129032258063</v>
      </c>
      <c r="AK29" s="36">
        <v>5.1060150000000002</v>
      </c>
      <c r="AL29" s="36">
        <v>5.3075190000000001</v>
      </c>
      <c r="AM29" s="36">
        <v>5.3488720000000001</v>
      </c>
      <c r="AN29" s="36">
        <v>3.2803740000000001</v>
      </c>
      <c r="AO29" s="37">
        <v>3.1775699999999998</v>
      </c>
      <c r="AP29" s="37">
        <v>2.7634409999999998</v>
      </c>
      <c r="AQ29" s="36">
        <v>3.4361700000000002</v>
      </c>
      <c r="AR29" s="36">
        <v>3.4571429999999999</v>
      </c>
      <c r="AS29" s="36">
        <v>4.208494</v>
      </c>
      <c r="AT29" s="38">
        <v>0.29203539823008851</v>
      </c>
      <c r="AU29" s="38">
        <f t="shared" si="6"/>
        <v>0.70796460176991149</v>
      </c>
      <c r="AV29" s="37">
        <v>4.4152459999999998</v>
      </c>
      <c r="AW29" s="37">
        <v>4.421519</v>
      </c>
      <c r="AX29" s="36">
        <v>4.6162989999999997</v>
      </c>
      <c r="AY29" s="38">
        <v>1</v>
      </c>
      <c r="AZ29" s="38">
        <f t="shared" si="7"/>
        <v>0</v>
      </c>
      <c r="BA29" s="36">
        <v>3.8514849999999998</v>
      </c>
      <c r="BB29" s="36">
        <v>3.5940590000000001</v>
      </c>
      <c r="BC29" s="36">
        <v>3.643564</v>
      </c>
      <c r="BD29" s="37">
        <v>3.9424920000000001</v>
      </c>
      <c r="BE29" s="37">
        <v>3.9099680000000001</v>
      </c>
      <c r="BF29" s="36">
        <v>3.2467950000000001</v>
      </c>
      <c r="BG29" s="36">
        <v>3.4267099999999999</v>
      </c>
      <c r="BH29" s="36">
        <v>3.8631920000000002</v>
      </c>
      <c r="BI29" s="37">
        <v>3.8780489999999999</v>
      </c>
      <c r="BJ29" s="37">
        <v>4.5056599999999998</v>
      </c>
      <c r="BK29" s="36">
        <v>4.9769230000000002</v>
      </c>
      <c r="BL29" s="36">
        <v>2.4264709999999998</v>
      </c>
      <c r="BM29" s="37">
        <v>3.982993</v>
      </c>
      <c r="BN29" s="37">
        <v>4.1386139999999996</v>
      </c>
      <c r="BO29" s="36">
        <v>4.9278690000000003</v>
      </c>
      <c r="BP29" s="36">
        <v>3.8136199999999998</v>
      </c>
      <c r="BQ29" s="36">
        <v>3.8565740000000002</v>
      </c>
      <c r="BR29" s="38">
        <v>1</v>
      </c>
      <c r="BS29" s="38">
        <f t="shared" si="8"/>
        <v>0</v>
      </c>
      <c r="BT29" s="36">
        <v>4.7866669999999996</v>
      </c>
      <c r="BU29" s="38">
        <v>1</v>
      </c>
      <c r="BV29" s="38">
        <f t="shared" si="9"/>
        <v>0</v>
      </c>
      <c r="BW29" s="37">
        <v>4.8541670000000003</v>
      </c>
      <c r="BX29" s="37">
        <v>5.25</v>
      </c>
      <c r="BY29" s="37">
        <v>5.55</v>
      </c>
      <c r="BZ29" s="37">
        <v>5.0738640000000004</v>
      </c>
      <c r="CA29" s="37">
        <v>4.8653199999999996</v>
      </c>
      <c r="CB29" s="37">
        <v>4.7483219999999999</v>
      </c>
      <c r="CC29" s="36">
        <v>4.453532</v>
      </c>
      <c r="CD29" s="36">
        <v>4.460674</v>
      </c>
      <c r="CE29" s="36">
        <v>4.3399340000000004</v>
      </c>
      <c r="CF29" s="36">
        <v>5.3397439999999996</v>
      </c>
      <c r="CG29" s="36">
        <v>5.1672029999999998</v>
      </c>
      <c r="CH29" s="36">
        <v>5.1284049999999999</v>
      </c>
      <c r="CI29" s="38">
        <v>0.10476190476190476</v>
      </c>
      <c r="CJ29" s="38">
        <v>0.64126984126984132</v>
      </c>
      <c r="CK29" s="38">
        <v>0.21269841269841269</v>
      </c>
      <c r="CL29" s="38">
        <v>4.1269841269841269E-2</v>
      </c>
      <c r="CM29" s="36">
        <v>4.451613</v>
      </c>
      <c r="CN29" s="36">
        <v>4.2580650000000002</v>
      </c>
      <c r="CO29" s="36">
        <v>4.375</v>
      </c>
      <c r="CP29" s="36">
        <v>4.2811389999999996</v>
      </c>
      <c r="CQ29" s="38">
        <v>5.7142857142857141E-2</v>
      </c>
      <c r="CR29" s="38">
        <v>0.10158730158730159</v>
      </c>
      <c r="CS29" s="38">
        <v>0.52063492063492067</v>
      </c>
      <c r="CT29" s="38">
        <v>0.32063492063492066</v>
      </c>
      <c r="CU29" s="38">
        <v>0.99638989169675085</v>
      </c>
      <c r="CV29" s="38">
        <f t="shared" si="10"/>
        <v>3.6101083032491488E-3</v>
      </c>
      <c r="CW29" s="36">
        <v>4.7416809999999998</v>
      </c>
      <c r="CX29" s="36">
        <v>4.7098399999999998</v>
      </c>
      <c r="CY29" s="36">
        <v>4.539936</v>
      </c>
      <c r="CZ29" s="36">
        <v>4.2255890000000003</v>
      </c>
      <c r="DA29" s="36">
        <v>4.0968859999999996</v>
      </c>
      <c r="DB29" s="36">
        <v>4.2755099999999997</v>
      </c>
      <c r="DC29" s="36">
        <v>4.6377949999999997</v>
      </c>
      <c r="DD29" s="36">
        <v>4.8509089999999997</v>
      </c>
      <c r="DE29" s="36">
        <v>4.3269840000000004</v>
      </c>
      <c r="DF29" s="36">
        <v>4.3228350000000004</v>
      </c>
      <c r="DG29" s="37">
        <v>4.3257919999999999</v>
      </c>
      <c r="DH29" s="37">
        <v>4.5050169999999996</v>
      </c>
      <c r="DI29" s="37">
        <v>4.3321800000000001</v>
      </c>
      <c r="DJ29" s="37">
        <v>4.4467350000000003</v>
      </c>
      <c r="DK29" s="36">
        <v>4.3087249999999999</v>
      </c>
      <c r="DL29" s="36">
        <v>4.0136989999999999</v>
      </c>
      <c r="DM29" s="36">
        <v>4.1340209999999997</v>
      </c>
      <c r="DN29" s="37">
        <v>4.2880789999999998</v>
      </c>
      <c r="DO29" s="38">
        <f>70/204</f>
        <v>0.34313725490196079</v>
      </c>
      <c r="DP29" s="38">
        <f>48/204</f>
        <v>0.23529411764705882</v>
      </c>
      <c r="DQ29" s="38">
        <f>25/204</f>
        <v>0.12254901960784313</v>
      </c>
      <c r="DR29" s="38">
        <f>61/204</f>
        <v>0.29901960784313725</v>
      </c>
      <c r="DS29" s="37">
        <v>5.67</v>
      </c>
      <c r="DT29" s="36">
        <v>5.42</v>
      </c>
      <c r="DU29" s="36">
        <v>4.03</v>
      </c>
      <c r="DV29" s="38"/>
      <c r="DW29" s="38"/>
      <c r="DX29" s="38"/>
      <c r="DY29" s="38"/>
      <c r="DZ29" s="38"/>
      <c r="ED29" s="36"/>
      <c r="EE29" s="36">
        <v>4.5673469999999998</v>
      </c>
      <c r="EF29" s="36">
        <v>4.5414009999999996</v>
      </c>
      <c r="EG29" s="38">
        <v>7.9365079365079361E-2</v>
      </c>
      <c r="EH29" s="38">
        <v>0.61269841269841274</v>
      </c>
      <c r="EI29" s="38">
        <v>0.23174603174603176</v>
      </c>
      <c r="EJ29" s="38">
        <v>7.6190476190476197E-2</v>
      </c>
      <c r="EK29" s="38">
        <v>0.56190476190476191</v>
      </c>
      <c r="EL29" s="38">
        <v>4.7619047619047616E-2</v>
      </c>
      <c r="EM29" s="38">
        <v>4.4444444444444446E-2</v>
      </c>
      <c r="EN29" s="38">
        <v>0.22222222222222221</v>
      </c>
      <c r="EO29" s="38">
        <v>0.12380952380952381</v>
      </c>
      <c r="EP29" s="37"/>
      <c r="EQ29" s="37"/>
      <c r="ER29" s="37"/>
      <c r="ES29" s="37"/>
      <c r="ET29" s="37"/>
      <c r="EU29" s="37"/>
      <c r="EV29" s="37"/>
      <c r="EW29" s="37"/>
      <c r="EX29" s="38"/>
      <c r="EY29" s="38"/>
      <c r="EZ29" s="37"/>
      <c r="FA29" s="36"/>
      <c r="FB29" s="38"/>
      <c r="FC29" s="38"/>
      <c r="FD29" s="36"/>
      <c r="FE29" s="38"/>
      <c r="FF29" s="38"/>
      <c r="FG29" s="36"/>
      <c r="FH29" s="37"/>
      <c r="FI29" s="37"/>
      <c r="FJ29" s="37"/>
      <c r="FK29" s="37"/>
      <c r="FL29" s="36"/>
      <c r="FM29" s="36"/>
      <c r="FN29" s="38"/>
      <c r="FO29" s="38"/>
      <c r="FP29" s="38"/>
      <c r="FQ29" s="38"/>
      <c r="FR29" s="38"/>
      <c r="FS29" s="38"/>
      <c r="FT29" s="38"/>
      <c r="FU29" s="38"/>
      <c r="FV29" s="38"/>
      <c r="FW29" s="36"/>
      <c r="FX29" s="36"/>
      <c r="FY29" s="38"/>
      <c r="FZ29" s="38"/>
      <c r="GA29" s="36"/>
      <c r="GB29" s="38"/>
      <c r="GC29" s="38"/>
      <c r="GD29" s="36"/>
      <c r="GE29" s="36"/>
      <c r="GF29" s="36"/>
      <c r="GG29" s="36"/>
      <c r="GH29" s="37"/>
      <c r="GI29" s="37"/>
      <c r="GJ29" s="36"/>
      <c r="GK29" s="38"/>
      <c r="GL29" s="38"/>
      <c r="GM29" s="38"/>
      <c r="GN29" s="38"/>
      <c r="GO29" s="38"/>
      <c r="GP29" s="38"/>
      <c r="GQ29" s="38"/>
      <c r="GR29" s="38"/>
      <c r="GS29" s="38"/>
    </row>
    <row r="30" spans="1:249" x14ac:dyDescent="0.25">
      <c r="A30" s="47" t="s">
        <v>301</v>
      </c>
      <c r="B30" s="38"/>
      <c r="C30" s="38"/>
      <c r="D30" s="38"/>
      <c r="E30" s="38"/>
      <c r="F30" s="38"/>
      <c r="G30" s="38">
        <v>0.23887973640856672</v>
      </c>
      <c r="H30" s="38">
        <f>1-G30</f>
        <v>0.76112026359143325</v>
      </c>
      <c r="I30" s="38">
        <v>0.18825422365245373</v>
      </c>
      <c r="J30" s="38">
        <f>1-I30</f>
        <v>0.8117457763475463</v>
      </c>
      <c r="K30" s="38">
        <v>0.86111111111111116</v>
      </c>
      <c r="L30" s="38">
        <v>0.13888888888888884</v>
      </c>
      <c r="M30" s="37">
        <v>4.7222220000000004</v>
      </c>
      <c r="N30" s="38">
        <v>0.91063829787234041</v>
      </c>
      <c r="O30" s="38">
        <v>8.9361702127659592E-2</v>
      </c>
      <c r="P30" s="37">
        <v>4.8255319999999999</v>
      </c>
      <c r="Q30" s="38">
        <v>0.9550561797752809</v>
      </c>
      <c r="R30" s="38">
        <v>4.49438202247191E-2</v>
      </c>
      <c r="S30" s="37">
        <v>5.1460670000000004</v>
      </c>
      <c r="T30" s="37" t="s">
        <v>270</v>
      </c>
      <c r="U30" s="37" t="s">
        <v>270</v>
      </c>
      <c r="V30" s="37" t="s">
        <v>270</v>
      </c>
      <c r="W30" s="36" t="s">
        <v>270</v>
      </c>
      <c r="X30" s="37" t="s">
        <v>270</v>
      </c>
      <c r="Y30" s="37" t="s">
        <v>270</v>
      </c>
      <c r="Z30" s="36" t="s">
        <v>270</v>
      </c>
      <c r="AA30" s="36">
        <v>4.7345360000000003</v>
      </c>
      <c r="AB30" s="36">
        <v>4.4922680000000001</v>
      </c>
      <c r="AC30" s="36">
        <v>3.6585049999999999</v>
      </c>
      <c r="AD30" s="36">
        <v>4.3981960000000004</v>
      </c>
      <c r="AE30" s="36">
        <v>3.945783</v>
      </c>
      <c r="AF30" s="36">
        <v>4.4216870000000004</v>
      </c>
      <c r="AG30" s="36">
        <v>3.8433730000000002</v>
      </c>
      <c r="AH30" s="36">
        <v>4.8072290000000004</v>
      </c>
      <c r="AI30" s="38">
        <v>0.57676348547717837</v>
      </c>
      <c r="AJ30" s="38">
        <v>0.42323651452282163</v>
      </c>
      <c r="AK30" s="36">
        <v>4.1618259999999996</v>
      </c>
      <c r="AL30" s="36">
        <v>4.4225940000000001</v>
      </c>
      <c r="AM30" s="36">
        <v>4.2133890000000003</v>
      </c>
      <c r="AN30" s="36" t="s">
        <v>270</v>
      </c>
      <c r="AO30" s="37" t="s">
        <v>270</v>
      </c>
      <c r="AP30" s="37">
        <v>3.678363</v>
      </c>
      <c r="AQ30" s="36">
        <v>3.7320259999999998</v>
      </c>
      <c r="AR30" s="36">
        <v>3.8079100000000001</v>
      </c>
      <c r="AS30" s="36">
        <v>4.3474950000000003</v>
      </c>
      <c r="AT30" s="38">
        <v>0.52238805970149249</v>
      </c>
      <c r="AU30" s="38">
        <v>0.47761194029850751</v>
      </c>
      <c r="AV30" s="37">
        <v>3.7661690000000001</v>
      </c>
      <c r="AW30" s="37">
        <v>3.7985069999999999</v>
      </c>
      <c r="AX30" s="36">
        <v>4.4402990000000004</v>
      </c>
      <c r="AY30" s="38">
        <v>0.59405940594059403</v>
      </c>
      <c r="AZ30" s="38">
        <v>0.40594059405940597</v>
      </c>
      <c r="BA30" s="36">
        <v>3.9207920000000001</v>
      </c>
      <c r="BB30" s="36">
        <v>3.1023100000000001</v>
      </c>
      <c r="BC30" s="36">
        <v>3.6567660000000002</v>
      </c>
      <c r="BD30" s="37">
        <v>3.4072659999999999</v>
      </c>
      <c r="BE30" s="37">
        <v>4.3320309999999997</v>
      </c>
      <c r="BF30" s="36">
        <v>3.6923080000000001</v>
      </c>
      <c r="BG30" s="36">
        <v>3.4941409999999999</v>
      </c>
      <c r="BH30" s="36">
        <v>4.0984559999999997</v>
      </c>
      <c r="BI30" s="37">
        <v>3.873211</v>
      </c>
      <c r="BJ30" s="37">
        <v>4.6373389999999999</v>
      </c>
      <c r="BK30" s="36">
        <v>4.6666670000000003</v>
      </c>
      <c r="BL30" s="36" t="s">
        <v>270</v>
      </c>
      <c r="BM30" s="37">
        <v>4.1201629999999998</v>
      </c>
      <c r="BN30" s="37">
        <v>3.9202330000000001</v>
      </c>
      <c r="BO30" s="36">
        <v>4.8527129999999996</v>
      </c>
      <c r="BP30" s="36">
        <v>3.4217390000000001</v>
      </c>
      <c r="BQ30" s="36">
        <v>3.8676750000000002</v>
      </c>
      <c r="BR30" s="38">
        <v>0.7795918367346939</v>
      </c>
      <c r="BS30" s="38">
        <v>0.2204081632653061</v>
      </c>
      <c r="BT30" s="36">
        <v>4.7632649999999996</v>
      </c>
      <c r="BU30" s="38">
        <v>0.85599999999999998</v>
      </c>
      <c r="BV30" s="38">
        <v>0.14400000000000002</v>
      </c>
      <c r="BW30" s="37">
        <v>4.68</v>
      </c>
      <c r="BX30" s="37">
        <v>4.831683</v>
      </c>
      <c r="BY30" s="37">
        <v>4.9306929999999998</v>
      </c>
      <c r="BZ30" s="37">
        <v>4.6741570000000001</v>
      </c>
      <c r="CA30" s="37">
        <v>5.136476</v>
      </c>
      <c r="CB30" s="37">
        <v>4.9157719999999996</v>
      </c>
      <c r="CC30" s="36">
        <v>4.3974029999999997</v>
      </c>
      <c r="CD30" s="36">
        <v>4.5211269999999999</v>
      </c>
      <c r="CE30" s="36">
        <v>4.2751409999999996</v>
      </c>
      <c r="CF30" s="36">
        <v>5.0250810000000001</v>
      </c>
      <c r="CG30" s="36">
        <v>4.677524</v>
      </c>
      <c r="CH30" s="36" t="s">
        <v>270</v>
      </c>
      <c r="CI30" s="38">
        <v>0.10539018503620273</v>
      </c>
      <c r="CJ30" s="38">
        <v>0.68061142397425578</v>
      </c>
      <c r="CK30" s="38">
        <v>0.18825422365245373</v>
      </c>
      <c r="CL30" s="38">
        <v>2.5744167337087689E-2</v>
      </c>
      <c r="CM30" s="36">
        <v>4.7647060000000003</v>
      </c>
      <c r="CN30" s="36">
        <v>4.4434389999999997</v>
      </c>
      <c r="CO30" s="36">
        <v>4.3913039999999999</v>
      </c>
      <c r="CP30" s="36">
        <v>4.4258420000000003</v>
      </c>
      <c r="CQ30" s="38">
        <v>9.7345132743362831E-2</v>
      </c>
      <c r="CR30" s="38">
        <v>8.8495575221238937E-2</v>
      </c>
      <c r="CS30" s="38">
        <v>0.57843925985518907</v>
      </c>
      <c r="CT30" s="38">
        <v>0.23572003218020918</v>
      </c>
      <c r="CU30" s="38"/>
      <c r="CV30" s="38"/>
      <c r="CW30" s="36">
        <v>4.9418600000000001</v>
      </c>
      <c r="CX30" s="36">
        <v>4.776586</v>
      </c>
      <c r="CY30" s="36">
        <v>4.6307320000000001</v>
      </c>
      <c r="CZ30" s="36">
        <v>4.3031779999999999</v>
      </c>
      <c r="DA30" s="36">
        <v>3.97085</v>
      </c>
      <c r="DB30" s="36">
        <v>4.2138210000000003</v>
      </c>
      <c r="DC30" s="36">
        <v>4.219557</v>
      </c>
      <c r="DD30" s="36">
        <v>4.5911410000000004</v>
      </c>
      <c r="DE30" s="36">
        <v>4.6416459999999997</v>
      </c>
      <c r="DF30" s="36">
        <v>4.3595040000000003</v>
      </c>
      <c r="DG30" s="37">
        <v>4.414358</v>
      </c>
      <c r="DH30" s="37">
        <v>4.5919030000000003</v>
      </c>
      <c r="DI30" s="37">
        <v>4.7811120000000003</v>
      </c>
      <c r="DJ30" s="37">
        <v>4.6465680000000003</v>
      </c>
      <c r="DK30" s="36">
        <v>4.3149170000000003</v>
      </c>
      <c r="DL30" s="36">
        <v>3.8439719999999999</v>
      </c>
      <c r="DM30" s="36">
        <v>4.1865829999999997</v>
      </c>
      <c r="DN30" s="37">
        <v>4.3330650000000004</v>
      </c>
      <c r="DO30" s="38">
        <v>0.37570394207562346</v>
      </c>
      <c r="DP30" s="38">
        <v>0.29123089300080451</v>
      </c>
      <c r="DQ30" s="38">
        <v>7.9646017699115043E-2</v>
      </c>
      <c r="DR30" s="38">
        <v>0.25341914722445696</v>
      </c>
      <c r="DS30" s="37">
        <v>5.3979419999999996</v>
      </c>
      <c r="DT30" s="36">
        <v>5.361478</v>
      </c>
      <c r="DU30" s="36">
        <v>3.702191</v>
      </c>
      <c r="DV30" s="38">
        <v>0.36283185840707965</v>
      </c>
      <c r="DW30" s="38">
        <v>0.32099758648431215</v>
      </c>
      <c r="DX30" s="38">
        <v>0.14239742558326629</v>
      </c>
      <c r="DY30" s="38">
        <v>0.16251005631536605</v>
      </c>
      <c r="DZ30" s="38">
        <v>1.1263073209975865E-2</v>
      </c>
      <c r="EA30" s="36">
        <v>5.3263530000000001</v>
      </c>
      <c r="EB30" s="36">
        <v>5.4001739999999998</v>
      </c>
      <c r="EC30" s="36">
        <v>3.9143409999999998</v>
      </c>
      <c r="ED30" s="36">
        <v>4.439063</v>
      </c>
      <c r="EE30" s="36">
        <v>4.3354039999999996</v>
      </c>
      <c r="EF30" s="36" t="s">
        <v>270</v>
      </c>
      <c r="EG30" s="38">
        <v>7.5623491552695099E-2</v>
      </c>
      <c r="EH30" s="38">
        <v>0.48833467417538212</v>
      </c>
      <c r="EI30" s="38">
        <v>0.32421560740144811</v>
      </c>
      <c r="EJ30" s="38">
        <v>0.11182622687047465</v>
      </c>
      <c r="EK30" s="38">
        <f>553/1243</f>
        <v>0.44489139179404669</v>
      </c>
      <c r="EL30" s="38">
        <f>85/1243</f>
        <v>6.8382944489139175E-2</v>
      </c>
      <c r="EM30" s="38">
        <f>170/1243</f>
        <v>0.13676588897827835</v>
      </c>
      <c r="EN30" s="38">
        <f>341/1243</f>
        <v>0.27433628318584069</v>
      </c>
      <c r="EO30" s="38">
        <f>94/1243</f>
        <v>7.5623491552695099E-2</v>
      </c>
      <c r="EP30" s="36"/>
      <c r="EQ30" s="36"/>
      <c r="ER30" s="36"/>
      <c r="ES30" s="37"/>
      <c r="ET30" s="38"/>
      <c r="EU30" s="38"/>
      <c r="EV30" s="38"/>
      <c r="EW30" s="38"/>
      <c r="EX30" s="37"/>
      <c r="EY30" s="36"/>
      <c r="EZ30" s="36"/>
      <c r="FA30" s="38"/>
      <c r="FB30" s="38"/>
      <c r="FC30" s="38"/>
      <c r="FD30" s="38"/>
      <c r="FE30" s="38"/>
      <c r="FF30" s="36"/>
      <c r="FG30" s="36"/>
      <c r="FH30" s="36"/>
      <c r="FI30" s="36"/>
      <c r="FJ30" s="36"/>
      <c r="FK30" s="36"/>
      <c r="FL30" s="38"/>
      <c r="FM30" s="38"/>
      <c r="FN30" s="38"/>
      <c r="FO30" s="38"/>
      <c r="FP30" s="38"/>
      <c r="FQ30" s="38"/>
      <c r="FR30" s="38"/>
      <c r="FS30" s="38"/>
      <c r="FT30" s="38"/>
      <c r="FU30" s="37"/>
      <c r="FV30" s="37"/>
      <c r="FW30" s="37"/>
      <c r="FX30" s="37"/>
      <c r="FY30" s="37"/>
      <c r="FZ30" s="37"/>
      <c r="GA30" s="37"/>
      <c r="GB30" s="37"/>
      <c r="GC30" s="38"/>
      <c r="GD30" s="38"/>
      <c r="GE30" s="37"/>
      <c r="GF30" s="36"/>
      <c r="GG30" s="38"/>
      <c r="GH30" s="38"/>
      <c r="GI30" s="36"/>
      <c r="GJ30" s="38"/>
      <c r="GK30" s="38"/>
      <c r="GL30" s="36"/>
      <c r="GM30" s="37"/>
      <c r="GN30" s="37"/>
      <c r="GO30" s="37"/>
      <c r="GP30" s="37"/>
      <c r="GQ30" s="36"/>
      <c r="GR30" s="36"/>
      <c r="GS30" s="38"/>
      <c r="GT30" s="38"/>
      <c r="GU30" s="38"/>
      <c r="GV30" s="38"/>
      <c r="GW30" s="38"/>
      <c r="GX30" s="38"/>
      <c r="GY30" s="38"/>
      <c r="GZ30" s="38"/>
      <c r="HA30" s="38"/>
      <c r="HB30" s="36"/>
      <c r="HC30" s="36"/>
      <c r="HD30" s="38"/>
      <c r="HE30" s="38"/>
      <c r="HF30" s="36"/>
      <c r="HG30" s="38"/>
      <c r="HH30" s="38"/>
      <c r="HI30" s="36"/>
      <c r="HJ30" s="36"/>
      <c r="HK30" s="36"/>
      <c r="HL30" s="36"/>
      <c r="HM30" s="37"/>
      <c r="HN30" s="37"/>
      <c r="HO30" s="36"/>
      <c r="HP30" s="38"/>
      <c r="HQ30" s="38"/>
      <c r="HR30" s="38"/>
      <c r="HS30" s="38"/>
      <c r="HT30" s="38"/>
      <c r="HU30" s="38"/>
      <c r="HV30" s="38"/>
      <c r="HW30" s="38"/>
      <c r="HX30" s="38"/>
    </row>
    <row r="31" spans="1:249" x14ac:dyDescent="0.25">
      <c r="A31" s="47" t="s">
        <v>302</v>
      </c>
      <c r="B31" s="38">
        <v>7.104795737122558E-3</v>
      </c>
      <c r="C31" s="38">
        <v>4.7957371225577264E-2</v>
      </c>
      <c r="D31" s="38">
        <v>0.39165186500888099</v>
      </c>
      <c r="E31" s="38">
        <v>0.51065719360568385</v>
      </c>
      <c r="F31" s="38">
        <v>4.2628774422735348E-2</v>
      </c>
      <c r="G31" s="1"/>
      <c r="H31" s="38"/>
      <c r="I31" s="38">
        <v>8.348134991119005E-2</v>
      </c>
      <c r="J31" s="38">
        <f>1-I31</f>
        <v>0.91651865008880995</v>
      </c>
      <c r="K31" s="38">
        <v>0.85526315789473684</v>
      </c>
      <c r="L31" s="38">
        <v>0.14473684210526316</v>
      </c>
      <c r="M31" s="37">
        <v>4.3947370000000001</v>
      </c>
      <c r="N31" s="38">
        <v>0.93220338983050843</v>
      </c>
      <c r="O31" s="38">
        <v>6.7796610169491567E-2</v>
      </c>
      <c r="P31" s="37">
        <v>4.389831</v>
      </c>
      <c r="Q31" s="38">
        <v>0.96226415094339623</v>
      </c>
      <c r="R31" s="38">
        <v>3.7735849056603765E-2</v>
      </c>
      <c r="S31" s="37">
        <v>4.7762799999999999</v>
      </c>
      <c r="T31" s="37">
        <v>3.9073389999999999</v>
      </c>
      <c r="U31" s="37">
        <v>3.8780709999999998</v>
      </c>
      <c r="V31" s="37">
        <v>3.7455470000000002</v>
      </c>
      <c r="W31" s="36">
        <v>3.8477440000000001</v>
      </c>
      <c r="X31" s="37">
        <v>3.5824180000000001</v>
      </c>
      <c r="Y31" s="37">
        <v>4.0989009999999997</v>
      </c>
      <c r="Z31" s="36">
        <v>4.0652169999999996</v>
      </c>
      <c r="AA31" s="36">
        <v>4.314991</v>
      </c>
      <c r="AB31" s="36">
        <v>4.4231499999999997</v>
      </c>
      <c r="AC31" s="36">
        <v>3.8861479999999999</v>
      </c>
      <c r="AD31" s="36">
        <v>4.0929789999999997</v>
      </c>
      <c r="AE31" s="36" t="s">
        <v>270</v>
      </c>
      <c r="AF31" s="36" t="s">
        <v>270</v>
      </c>
      <c r="AG31" s="36" t="s">
        <v>270</v>
      </c>
      <c r="AH31" s="36" t="s">
        <v>270</v>
      </c>
      <c r="AI31" s="38">
        <v>0.57322175732217573</v>
      </c>
      <c r="AJ31" s="38">
        <v>0.42677824267782427</v>
      </c>
      <c r="AK31" s="36">
        <v>4.7322179999999996</v>
      </c>
      <c r="AL31" s="36">
        <v>5.0334729999999999</v>
      </c>
      <c r="AM31" s="36">
        <v>4.8870290000000001</v>
      </c>
      <c r="AN31" s="36">
        <v>3.89011</v>
      </c>
      <c r="AO31" s="37">
        <v>3.5806450000000001</v>
      </c>
      <c r="AP31" s="37">
        <v>3.6373630000000001</v>
      </c>
      <c r="AQ31" s="36">
        <v>3.875</v>
      </c>
      <c r="AR31" s="36">
        <v>3.9156629999999999</v>
      </c>
      <c r="AS31" s="36">
        <v>4.1056840000000001</v>
      </c>
      <c r="AT31" s="38">
        <v>0.55754475703324813</v>
      </c>
      <c r="AU31" s="38">
        <v>0.44245524296675187</v>
      </c>
      <c r="AV31" s="37">
        <v>4.2250639999999997</v>
      </c>
      <c r="AW31" s="37">
        <v>4.1585679999999998</v>
      </c>
      <c r="AX31" s="36">
        <v>4.7289000000000003</v>
      </c>
      <c r="AY31" s="38">
        <v>0.66004962779156329</v>
      </c>
      <c r="AZ31" s="38">
        <v>0.33995037220843671</v>
      </c>
      <c r="BA31" s="36">
        <v>4.538462</v>
      </c>
      <c r="BB31" s="36">
        <v>4.0794040000000003</v>
      </c>
      <c r="BC31" s="36">
        <v>4.1960300000000004</v>
      </c>
      <c r="BD31" s="37">
        <v>4.0370039999999996</v>
      </c>
      <c r="BE31" s="37">
        <v>4.4440369999999998</v>
      </c>
      <c r="BF31" s="36">
        <v>3.9165909999999999</v>
      </c>
      <c r="BG31" s="36">
        <v>3.8993540000000002</v>
      </c>
      <c r="BH31" s="36">
        <v>4.2248849999999996</v>
      </c>
      <c r="BI31" s="37">
        <v>4.0789999999999997</v>
      </c>
      <c r="BJ31" s="37">
        <v>4.7265389999999998</v>
      </c>
      <c r="BK31" s="36">
        <v>4.8551880000000001</v>
      </c>
      <c r="BL31" s="36" t="s">
        <v>270</v>
      </c>
      <c r="BM31" s="37">
        <v>3.9193020000000001</v>
      </c>
      <c r="BN31" s="37">
        <v>3.8107839999999999</v>
      </c>
      <c r="BO31" s="36">
        <v>4.9432150000000004</v>
      </c>
      <c r="BP31" s="36">
        <v>3.811804</v>
      </c>
      <c r="BQ31" s="36">
        <v>4.1269980000000004</v>
      </c>
      <c r="BR31" s="38">
        <v>1</v>
      </c>
      <c r="BS31" s="38">
        <v>0</v>
      </c>
      <c r="BT31" s="36">
        <v>4.5555560000000002</v>
      </c>
      <c r="BU31" s="38">
        <v>0.92753623188405798</v>
      </c>
      <c r="BV31" s="38">
        <v>7.2463768115942018E-2</v>
      </c>
      <c r="BW31" s="37">
        <v>4.4444439999999998</v>
      </c>
      <c r="BX31" s="37">
        <v>4.4360470000000003</v>
      </c>
      <c r="BY31" s="37">
        <v>4.5406979999999999</v>
      </c>
      <c r="BZ31" s="37">
        <v>4.538462</v>
      </c>
      <c r="CA31" s="37">
        <v>5.0072789999999996</v>
      </c>
      <c r="CB31" s="37">
        <v>4.9333939999999998</v>
      </c>
      <c r="CC31" s="36">
        <v>4.2268039999999996</v>
      </c>
      <c r="CD31" s="36">
        <v>4.327566</v>
      </c>
      <c r="CE31" s="36">
        <v>4.5</v>
      </c>
      <c r="CF31" s="36">
        <v>4.798521</v>
      </c>
      <c r="CG31" s="36">
        <v>4.1247670000000003</v>
      </c>
      <c r="CH31" s="36">
        <v>4.4297639999999996</v>
      </c>
      <c r="CI31" s="38">
        <v>0.22735346358792186</v>
      </c>
      <c r="CJ31" s="38">
        <v>0.58348134991119005</v>
      </c>
      <c r="CK31" s="38">
        <v>0.16785079928952043</v>
      </c>
      <c r="CL31" s="38">
        <v>2.1314387211367674E-2</v>
      </c>
      <c r="CM31" s="36">
        <v>4.5546319999999998</v>
      </c>
      <c r="CN31" s="36">
        <v>4.2019000000000002</v>
      </c>
      <c r="CO31" s="36">
        <v>4.1791219999999996</v>
      </c>
      <c r="CP31" s="36">
        <v>4.2061979999999997</v>
      </c>
      <c r="CQ31" s="38">
        <v>9.236234458259325E-2</v>
      </c>
      <c r="CR31" s="38">
        <v>0.13765541740674955</v>
      </c>
      <c r="CS31" s="38">
        <v>0.55417406749555953</v>
      </c>
      <c r="CT31" s="38">
        <v>0.21580817051509768</v>
      </c>
      <c r="CU31" s="38"/>
      <c r="CV31" s="38"/>
      <c r="CW31" s="36">
        <v>4.4595399999999996</v>
      </c>
      <c r="CX31" s="36">
        <v>4.3180459999999998</v>
      </c>
      <c r="CY31" s="36">
        <v>4.4600359999999997</v>
      </c>
      <c r="CZ31" s="36">
        <v>4.1783780000000004</v>
      </c>
      <c r="DA31" s="36">
        <v>3.956324</v>
      </c>
      <c r="DB31" s="36">
        <v>4.0716229999999998</v>
      </c>
      <c r="DC31" s="36">
        <v>4.581582</v>
      </c>
      <c r="DD31" s="36">
        <v>4.827712</v>
      </c>
      <c r="DE31" s="36">
        <v>3.8682099999999999</v>
      </c>
      <c r="DF31" s="36">
        <v>4.1873050000000003</v>
      </c>
      <c r="DG31" s="37">
        <v>3.990415</v>
      </c>
      <c r="DH31" s="37">
        <v>4.0883279999999997</v>
      </c>
      <c r="DI31" s="37">
        <v>4.7010509999999996</v>
      </c>
      <c r="DJ31" s="37">
        <v>4.6129350000000002</v>
      </c>
      <c r="DK31" s="36">
        <v>4.5224719999999996</v>
      </c>
      <c r="DL31" s="36">
        <v>3.949074</v>
      </c>
      <c r="DM31" s="36">
        <v>4.3926829999999999</v>
      </c>
      <c r="DN31" s="37">
        <v>4.2211369999999997</v>
      </c>
      <c r="DO31" s="38">
        <v>0.45648312611012432</v>
      </c>
      <c r="DP31" s="38">
        <v>0.2211367673179396</v>
      </c>
      <c r="DQ31" s="38">
        <v>8.8809946714031973E-2</v>
      </c>
      <c r="DR31" s="38">
        <v>0.23357015985790408</v>
      </c>
      <c r="DS31" s="37">
        <v>5.4404880000000002</v>
      </c>
      <c r="DT31" s="36">
        <v>5.3757760000000001</v>
      </c>
      <c r="DU31" s="36">
        <v>3.8403360000000002</v>
      </c>
      <c r="DV31" s="38">
        <v>0.37566607460035523</v>
      </c>
      <c r="DW31" s="38">
        <v>0.27175843694493784</v>
      </c>
      <c r="DX31" s="38">
        <v>0.18738898756660746</v>
      </c>
      <c r="DY31" s="38">
        <v>0.16518650088809947</v>
      </c>
      <c r="DZ31" s="38">
        <v>0</v>
      </c>
      <c r="EA31" s="36">
        <v>5.4692679999999996</v>
      </c>
      <c r="EB31" s="36">
        <v>5.4951270000000001</v>
      </c>
      <c r="EC31" s="36">
        <v>4.2393619999999999</v>
      </c>
      <c r="ED31" s="36">
        <v>4.4110209999999999</v>
      </c>
      <c r="EE31" s="36">
        <v>4.6585089999999996</v>
      </c>
      <c r="EF31" s="36" t="s">
        <v>270</v>
      </c>
      <c r="EG31" s="38">
        <v>4.3516873889875664E-2</v>
      </c>
      <c r="EH31" s="38">
        <v>0.44849023090586143</v>
      </c>
      <c r="EI31" s="38">
        <v>0.36589698046181174</v>
      </c>
      <c r="EJ31" s="38">
        <v>0.14209591474245115</v>
      </c>
      <c r="EK31" s="38">
        <v>0.36056838365896982</v>
      </c>
      <c r="EL31" s="38">
        <v>0.12966252220248667</v>
      </c>
      <c r="EM31" s="38">
        <v>0.1483126110124334</v>
      </c>
      <c r="EN31" s="38">
        <v>0.22291296625222023</v>
      </c>
      <c r="EO31" s="38">
        <v>0.13854351687388988</v>
      </c>
      <c r="EP31" s="36"/>
      <c r="EQ31" s="36"/>
      <c r="ER31" s="36"/>
      <c r="ES31" s="37"/>
      <c r="ET31" s="38"/>
      <c r="EU31" s="38"/>
      <c r="EV31" s="38"/>
      <c r="EW31" s="38"/>
      <c r="EX31" s="37"/>
      <c r="EY31" s="36"/>
      <c r="EZ31" s="36"/>
      <c r="FA31" s="38"/>
      <c r="FB31" s="38"/>
      <c r="FC31" s="38"/>
      <c r="FD31" s="38"/>
      <c r="FE31" s="38"/>
      <c r="FF31" s="36"/>
      <c r="FG31" s="36"/>
      <c r="FH31" s="36"/>
      <c r="FI31" s="36"/>
      <c r="FJ31" s="36"/>
      <c r="FK31" s="36"/>
      <c r="FL31" s="38"/>
      <c r="FM31" s="38"/>
      <c r="FN31" s="38"/>
      <c r="FO31" s="38"/>
      <c r="FP31" s="38"/>
      <c r="FQ31" s="38"/>
      <c r="FR31" s="38"/>
      <c r="FS31" s="38"/>
      <c r="FT31" s="38"/>
      <c r="FU31" s="37"/>
      <c r="FV31" s="37"/>
      <c r="FW31" s="37"/>
      <c r="FX31" s="37"/>
      <c r="FY31" s="37"/>
      <c r="FZ31" s="37"/>
      <c r="GA31" s="37"/>
      <c r="GB31" s="37"/>
      <c r="GC31" s="38"/>
      <c r="GD31" s="38"/>
      <c r="GE31" s="37"/>
      <c r="GF31" s="36"/>
      <c r="GG31" s="38"/>
      <c r="GH31" s="38"/>
      <c r="GI31" s="36"/>
      <c r="GJ31" s="38"/>
      <c r="GK31" s="38"/>
      <c r="GL31" s="36"/>
      <c r="GM31" s="37"/>
      <c r="GN31" s="37"/>
      <c r="GO31" s="37"/>
      <c r="GP31" s="37"/>
      <c r="GQ31" s="36"/>
      <c r="GR31" s="36"/>
      <c r="GS31" s="38"/>
      <c r="GT31" s="38"/>
      <c r="GU31" s="38"/>
      <c r="GV31" s="38"/>
      <c r="GW31" s="38"/>
      <c r="GX31" s="38"/>
      <c r="GY31" s="38"/>
      <c r="GZ31" s="38"/>
      <c r="HA31" s="38"/>
      <c r="HB31" s="36"/>
      <c r="HC31" s="36"/>
      <c r="HD31" s="38"/>
      <c r="HE31" s="38"/>
      <c r="HF31" s="36"/>
      <c r="HG31" s="38"/>
      <c r="HH31" s="38"/>
      <c r="HI31" s="36"/>
      <c r="HJ31" s="36"/>
      <c r="HK31" s="36"/>
      <c r="HL31" s="36"/>
      <c r="HM31" s="37"/>
      <c r="HN31" s="37"/>
      <c r="HO31" s="36"/>
      <c r="HP31" s="38"/>
      <c r="HQ31" s="38"/>
      <c r="HR31" s="38"/>
      <c r="HS31" s="38"/>
      <c r="HT31" s="38"/>
      <c r="HU31" s="38"/>
      <c r="HV31" s="38"/>
      <c r="HW31" s="38"/>
      <c r="HX31" s="38"/>
    </row>
    <row r="32" spans="1:249" x14ac:dyDescent="0.25">
      <c r="A32" s="47" t="s">
        <v>303</v>
      </c>
      <c r="B32" s="38">
        <v>2.176278563656148E-3</v>
      </c>
      <c r="C32" s="38">
        <v>5.0054406964091407E-2</v>
      </c>
      <c r="D32" s="38">
        <v>0.41240478781284007</v>
      </c>
      <c r="E32" s="38">
        <v>0.3601741022850925</v>
      </c>
      <c r="F32" s="38">
        <v>0.17519042437431992</v>
      </c>
      <c r="G32" s="38">
        <v>0.62132752992383022</v>
      </c>
      <c r="H32" s="38">
        <f>1-G32</f>
        <v>0.37867247007616978</v>
      </c>
      <c r="I32" s="38">
        <v>0.15016322089227421</v>
      </c>
      <c r="J32" s="38">
        <f>1-I32</f>
        <v>0.84983677910772581</v>
      </c>
      <c r="K32" s="38">
        <v>0.78947368421052633</v>
      </c>
      <c r="L32" s="38">
        <v>0.21052631578947367</v>
      </c>
      <c r="M32" s="37">
        <v>4.2894740000000002</v>
      </c>
      <c r="N32" s="38">
        <v>0.87790697674418605</v>
      </c>
      <c r="O32" s="38">
        <v>0.12209302325581395</v>
      </c>
      <c r="P32" s="37">
        <v>4.761628</v>
      </c>
      <c r="Q32" s="38">
        <v>0.93827160493827155</v>
      </c>
      <c r="R32" s="38">
        <v>6.1728395061728447E-2</v>
      </c>
      <c r="S32" s="37">
        <v>4.9753090000000002</v>
      </c>
      <c r="T32" s="37">
        <v>4.6104419999999999</v>
      </c>
      <c r="U32" s="37">
        <v>4.4538149999999996</v>
      </c>
      <c r="V32" s="37">
        <v>4.3353409999999997</v>
      </c>
      <c r="W32" s="36">
        <v>4.5843369999999997</v>
      </c>
      <c r="X32" s="37">
        <v>4.1610170000000002</v>
      </c>
      <c r="Y32" s="37">
        <v>4.5267179999999998</v>
      </c>
      <c r="Z32" s="36">
        <v>4.6384619999999996</v>
      </c>
      <c r="AA32" s="36">
        <v>4.201327</v>
      </c>
      <c r="AB32" s="36">
        <v>4.2853979999999998</v>
      </c>
      <c r="AC32" s="36">
        <v>3.6172569999999999</v>
      </c>
      <c r="AD32" s="36">
        <v>4.1194689999999996</v>
      </c>
      <c r="AE32" s="36">
        <v>3.9863010000000001</v>
      </c>
      <c r="AF32" s="36">
        <v>4.2397260000000001</v>
      </c>
      <c r="AG32" s="36">
        <v>3.8904109999999998</v>
      </c>
      <c r="AH32" s="36">
        <v>4.424658</v>
      </c>
      <c r="AI32" s="38">
        <v>0.64457831325301207</v>
      </c>
      <c r="AJ32" s="38">
        <v>0.35542168674698793</v>
      </c>
      <c r="AK32" s="36">
        <v>4.6927709999999996</v>
      </c>
      <c r="AL32" s="36">
        <v>4.746988</v>
      </c>
      <c r="AM32" s="36">
        <v>4.6686750000000004</v>
      </c>
      <c r="AN32" s="36">
        <v>4.0148149999999996</v>
      </c>
      <c r="AO32" s="37">
        <v>3.8529409999999999</v>
      </c>
      <c r="AP32" s="37">
        <v>3.7679999999999998</v>
      </c>
      <c r="AQ32" s="36">
        <v>4.1171170000000004</v>
      </c>
      <c r="AR32" s="36">
        <v>3.6102940000000001</v>
      </c>
      <c r="AS32" s="36">
        <v>4.4254660000000001</v>
      </c>
      <c r="AT32" s="38">
        <v>0.46666666666666667</v>
      </c>
      <c r="AU32" s="38">
        <v>0.53333333333333333</v>
      </c>
      <c r="AV32" s="37">
        <v>4.4857139999999998</v>
      </c>
      <c r="AW32" s="37">
        <v>4.1873019999999999</v>
      </c>
      <c r="AX32" s="36">
        <v>4.7460319999999996</v>
      </c>
      <c r="AY32" s="38">
        <v>0.534965034965035</v>
      </c>
      <c r="AZ32" s="38">
        <v>0.465034965034965</v>
      </c>
      <c r="BA32" s="36">
        <v>4.5419580000000002</v>
      </c>
      <c r="BB32" s="36">
        <v>4.2342659999999999</v>
      </c>
      <c r="BC32" s="36">
        <v>4.4720279999999999</v>
      </c>
      <c r="BD32" s="37">
        <v>3.9030840000000002</v>
      </c>
      <c r="BE32" s="37">
        <v>4.554926</v>
      </c>
      <c r="BF32" s="36">
        <v>4.3761060000000001</v>
      </c>
      <c r="BG32" s="36">
        <v>4.4174009999999999</v>
      </c>
      <c r="BH32" s="36">
        <v>4.181514</v>
      </c>
      <c r="BI32" s="37">
        <v>4.1164940000000003</v>
      </c>
      <c r="BJ32" s="37">
        <v>4.6513410000000004</v>
      </c>
      <c r="BK32" s="36">
        <v>5.0786379999999998</v>
      </c>
      <c r="BL32" s="36">
        <v>3.6850390000000002</v>
      </c>
      <c r="BM32" s="37">
        <v>4.2322740000000003</v>
      </c>
      <c r="BN32" s="37">
        <v>4.3681190000000001</v>
      </c>
      <c r="BO32" s="36">
        <v>5.0674289999999997</v>
      </c>
      <c r="BP32" s="36">
        <v>4.3189330000000004</v>
      </c>
      <c r="BQ32" s="36">
        <v>4.1915129999999996</v>
      </c>
      <c r="BR32" s="38">
        <v>0.70833333333333337</v>
      </c>
      <c r="BS32" s="38">
        <v>0.29166666666666663</v>
      </c>
      <c r="BT32" s="36">
        <v>4.6458329999999997</v>
      </c>
      <c r="BU32" s="38">
        <v>0.70053475935828879</v>
      </c>
      <c r="BV32" s="38">
        <v>0.29946524064171121</v>
      </c>
      <c r="BW32" s="37">
        <v>4.6577539999999997</v>
      </c>
      <c r="BX32" s="37">
        <v>4.9038459999999997</v>
      </c>
      <c r="BY32" s="37">
        <v>4.9487180000000004</v>
      </c>
      <c r="BZ32" s="37">
        <v>4.6077349999999999</v>
      </c>
      <c r="CA32" s="37">
        <v>5.0429040000000001</v>
      </c>
      <c r="CB32" s="37">
        <v>5.0309049999999997</v>
      </c>
      <c r="CC32" s="36">
        <v>4.5093459999999999</v>
      </c>
      <c r="CD32" s="36">
        <v>4.5983510000000001</v>
      </c>
      <c r="CE32" s="36">
        <v>4.6173529999999996</v>
      </c>
      <c r="CF32" s="36">
        <v>4.8142860000000001</v>
      </c>
      <c r="CG32" s="36">
        <v>4.9138120000000001</v>
      </c>
      <c r="CH32" s="36">
        <v>5.0289859999999997</v>
      </c>
      <c r="CI32" s="38">
        <v>0.1088139281828074</v>
      </c>
      <c r="CJ32" s="38">
        <v>0.78019586507072902</v>
      </c>
      <c r="CK32" s="38">
        <v>9.4668117519042444E-2</v>
      </c>
      <c r="CL32" s="38">
        <v>1.6322089227421111E-2</v>
      </c>
      <c r="CM32" s="36">
        <v>4.7512379999999999</v>
      </c>
      <c r="CN32" s="36">
        <v>4.6794549999999999</v>
      </c>
      <c r="CO32" s="36">
        <v>4.6547470000000004</v>
      </c>
      <c r="CP32" s="36">
        <v>4.6881190000000004</v>
      </c>
      <c r="CQ32" s="38">
        <v>0.29923830250272032</v>
      </c>
      <c r="CR32" s="38">
        <v>0.18171926006528835</v>
      </c>
      <c r="CS32" s="38">
        <v>0.34820457018498369</v>
      </c>
      <c r="CT32" s="38">
        <v>0.17083786724700761</v>
      </c>
      <c r="CU32" s="38">
        <v>0.57298136645962738</v>
      </c>
      <c r="CV32" s="38">
        <v>0.42701863354037262</v>
      </c>
      <c r="CW32" s="36">
        <v>4.875197</v>
      </c>
      <c r="CX32" s="36">
        <v>4.7725119999999999</v>
      </c>
      <c r="CY32" s="36">
        <v>4.6648529999999999</v>
      </c>
      <c r="CZ32" s="36">
        <v>4.6251379999999997</v>
      </c>
      <c r="DA32" s="36">
        <v>4.4258850000000001</v>
      </c>
      <c r="DB32" s="36">
        <v>4.5413449999999997</v>
      </c>
      <c r="DC32" s="36">
        <v>4.6056499999999998</v>
      </c>
      <c r="DD32" s="36">
        <v>4.7163519999999997</v>
      </c>
      <c r="DE32" s="36">
        <v>4.6288210000000003</v>
      </c>
      <c r="DF32" s="36">
        <v>4.6842779999999999</v>
      </c>
      <c r="DG32" s="37">
        <v>4.6146929999999999</v>
      </c>
      <c r="DH32" s="37">
        <v>4.9078949999999999</v>
      </c>
      <c r="DI32" s="37">
        <v>4.7311209999999999</v>
      </c>
      <c r="DJ32" s="37">
        <v>4.6577419999999998</v>
      </c>
      <c r="DK32" s="36">
        <v>4.6563639999999999</v>
      </c>
      <c r="DL32" s="36">
        <v>4.3036300000000001</v>
      </c>
      <c r="DM32" s="36">
        <v>4.3822780000000003</v>
      </c>
      <c r="DN32" s="37">
        <v>4.4058760000000001</v>
      </c>
      <c r="DO32" s="38">
        <v>0.45810663764961917</v>
      </c>
      <c r="DP32" s="38">
        <v>0.22306855277475518</v>
      </c>
      <c r="DQ32" s="38">
        <v>6.9640914036996737E-2</v>
      </c>
      <c r="DR32" s="38">
        <v>0.24918389553862894</v>
      </c>
      <c r="DS32" s="37">
        <v>5.334168</v>
      </c>
      <c r="DT32" s="36">
        <v>5.2007669999999999</v>
      </c>
      <c r="DU32" s="36">
        <v>4.4544139999999999</v>
      </c>
      <c r="DV32" s="38">
        <v>0.30141458106637647</v>
      </c>
      <c r="DW32" s="38">
        <v>0.27856365614798695</v>
      </c>
      <c r="DX32" s="38">
        <v>0.12187159956474429</v>
      </c>
      <c r="DY32" s="38">
        <v>0.26332970620239393</v>
      </c>
      <c r="DZ32" s="38">
        <v>3.4820457018498369E-2</v>
      </c>
      <c r="EA32" s="36">
        <v>5.3012350000000001</v>
      </c>
      <c r="EB32" s="36">
        <v>5.3452970000000004</v>
      </c>
      <c r="EC32" s="36">
        <v>4.517976</v>
      </c>
      <c r="ED32" s="36">
        <v>4.5495099999999997</v>
      </c>
      <c r="EE32" s="36">
        <v>4.5092489999999996</v>
      </c>
      <c r="EF32" s="36" t="s">
        <v>270</v>
      </c>
      <c r="EG32" s="38">
        <v>2.5027203482045703E-2</v>
      </c>
      <c r="EH32" s="38">
        <v>0.40043525571273125</v>
      </c>
      <c r="EI32" s="38">
        <v>0.51360174102285094</v>
      </c>
      <c r="EJ32" s="38">
        <v>6.0935799782372145E-2</v>
      </c>
      <c r="EK32" s="38">
        <v>0.34820457018498369</v>
      </c>
      <c r="EL32" s="38">
        <v>0.11969532100108814</v>
      </c>
      <c r="EM32" s="38">
        <v>0.19477693144722524</v>
      </c>
      <c r="EN32" s="38">
        <v>0.21001088139281829</v>
      </c>
      <c r="EO32" s="38">
        <v>0.12731229597388466</v>
      </c>
      <c r="EP32" s="36"/>
      <c r="EQ32" s="36"/>
      <c r="ER32" s="36"/>
      <c r="ES32" s="37"/>
      <c r="ET32" s="38"/>
      <c r="EU32" s="38"/>
      <c r="EV32" s="38"/>
      <c r="EW32" s="38"/>
      <c r="EX32" s="37"/>
      <c r="EY32" s="36"/>
      <c r="EZ32" s="36"/>
      <c r="FA32" s="38"/>
      <c r="FB32" s="38"/>
      <c r="FC32" s="38"/>
      <c r="FD32" s="38"/>
      <c r="FE32" s="38"/>
      <c r="FF32" s="36"/>
      <c r="FG32" s="36"/>
      <c r="FH32" s="36"/>
      <c r="FI32" s="36"/>
      <c r="FJ32" s="36"/>
      <c r="FK32" s="36"/>
      <c r="FL32" s="38"/>
      <c r="FM32" s="38"/>
      <c r="FN32" s="38"/>
      <c r="FO32" s="38"/>
      <c r="FP32" s="38"/>
      <c r="FQ32" s="38"/>
      <c r="FR32" s="38"/>
      <c r="FS32" s="38"/>
      <c r="FT32" s="38"/>
      <c r="FU32" s="37"/>
      <c r="FV32" s="37"/>
      <c r="FW32" s="37"/>
      <c r="FX32" s="37"/>
      <c r="FY32" s="37"/>
      <c r="FZ32" s="37"/>
      <c r="GA32" s="37"/>
      <c r="GB32" s="37"/>
      <c r="GC32" s="38"/>
      <c r="GD32" s="38"/>
      <c r="GE32" s="37"/>
      <c r="GF32" s="36"/>
      <c r="GG32" s="38"/>
      <c r="GH32" s="38"/>
      <c r="GI32" s="36"/>
      <c r="GJ32" s="38"/>
      <c r="GK32" s="38"/>
      <c r="GL32" s="36"/>
      <c r="GM32" s="37"/>
      <c r="GN32" s="37"/>
      <c r="GO32" s="37"/>
      <c r="GP32" s="37"/>
      <c r="GQ32" s="36"/>
      <c r="GR32" s="36"/>
      <c r="GS32" s="38"/>
      <c r="GT32" s="38"/>
      <c r="GU32" s="38"/>
      <c r="GV32" s="38"/>
      <c r="GW32" s="38"/>
      <c r="GX32" s="38"/>
      <c r="GY32" s="38"/>
      <c r="GZ32" s="38"/>
      <c r="HA32" s="38"/>
      <c r="HB32" s="36"/>
      <c r="HC32" s="36"/>
      <c r="HD32" s="38"/>
      <c r="HE32" s="38"/>
      <c r="HF32" s="36"/>
      <c r="HG32" s="38"/>
      <c r="HH32" s="38"/>
      <c r="HI32" s="36"/>
      <c r="HJ32" s="36"/>
      <c r="HK32" s="36"/>
      <c r="HL32" s="36"/>
      <c r="HM32" s="37"/>
      <c r="HN32" s="37"/>
      <c r="HO32" s="36"/>
      <c r="HP32" s="38"/>
      <c r="HQ32" s="38"/>
      <c r="HR32" s="38"/>
      <c r="HS32" s="38"/>
      <c r="HT32" s="38"/>
      <c r="HU32" s="38"/>
      <c r="HV32" s="38"/>
      <c r="HW32" s="38"/>
      <c r="HX32" s="38"/>
    </row>
    <row r="33" spans="1:232" x14ac:dyDescent="0.25">
      <c r="A33" s="47" t="s">
        <v>304</v>
      </c>
      <c r="B33" s="31">
        <v>5.3356282271944923E-2</v>
      </c>
      <c r="C33" s="33"/>
      <c r="D33" s="38">
        <v>0.54733218588640276</v>
      </c>
      <c r="E33" s="38">
        <v>0.36833046471600689</v>
      </c>
      <c r="F33" s="38">
        <v>3.098106712564544E-2</v>
      </c>
      <c r="G33" s="38">
        <v>0</v>
      </c>
      <c r="H33" s="38">
        <f>1-G33</f>
        <v>1</v>
      </c>
      <c r="I33" s="38"/>
      <c r="J33" s="38"/>
      <c r="K33" s="38">
        <v>0.92</v>
      </c>
      <c r="L33" s="38">
        <v>7.999999999999996E-2</v>
      </c>
      <c r="M33" s="37">
        <v>4.3600000000000003</v>
      </c>
      <c r="N33" s="38">
        <v>0.89655172413793105</v>
      </c>
      <c r="O33" s="38">
        <v>0.10344827586206895</v>
      </c>
      <c r="P33" s="37">
        <v>4.387931</v>
      </c>
      <c r="Q33" s="38">
        <v>0.93939393939393945</v>
      </c>
      <c r="R33" s="38">
        <v>6.0606060606060552E-2</v>
      </c>
      <c r="S33" s="37">
        <v>4.737374</v>
      </c>
      <c r="T33" s="37">
        <v>3.8</v>
      </c>
      <c r="U33" s="37">
        <v>3.694118</v>
      </c>
      <c r="V33" s="37">
        <v>3.4941179999999998</v>
      </c>
      <c r="W33" s="36">
        <v>3.635294</v>
      </c>
      <c r="X33" s="37">
        <v>3.1111110000000002</v>
      </c>
      <c r="Y33" s="37">
        <v>3.8055560000000002</v>
      </c>
      <c r="Z33" s="36">
        <v>3.6388889999999998</v>
      </c>
      <c r="AA33" s="36">
        <v>4.2334490000000002</v>
      </c>
      <c r="AB33" s="36">
        <v>4.3240420000000004</v>
      </c>
      <c r="AC33" s="36">
        <v>3.505226</v>
      </c>
      <c r="AD33" s="36">
        <v>3.8466900000000002</v>
      </c>
      <c r="AE33" s="36">
        <v>3.776119</v>
      </c>
      <c r="AF33" s="36">
        <v>4.2089549999999996</v>
      </c>
      <c r="AG33" s="36">
        <v>3.992537</v>
      </c>
      <c r="AH33" s="36">
        <v>4.3880600000000003</v>
      </c>
      <c r="AI33" s="38">
        <v>0.85507246376811596</v>
      </c>
      <c r="AJ33" s="38">
        <v>0.14492753623188404</v>
      </c>
      <c r="AK33" s="36">
        <v>4.463768</v>
      </c>
      <c r="AL33" s="36">
        <v>4.7343000000000002</v>
      </c>
      <c r="AM33" s="36">
        <v>4.8937200000000001</v>
      </c>
      <c r="AN33" s="36">
        <v>2.6944439999999998</v>
      </c>
      <c r="AO33" s="37">
        <v>2.6666669999999999</v>
      </c>
      <c r="AP33" s="37">
        <v>2.4</v>
      </c>
      <c r="AQ33" s="36">
        <v>3.714286</v>
      </c>
      <c r="AR33" s="36">
        <v>3.3055560000000002</v>
      </c>
      <c r="AS33" s="36">
        <v>4.3408579999999999</v>
      </c>
      <c r="AT33" s="38">
        <v>0.55603448275862066</v>
      </c>
      <c r="AU33" s="38">
        <v>0.44396551724137934</v>
      </c>
      <c r="AV33" s="37">
        <v>4.1939659999999996</v>
      </c>
      <c r="AW33" s="37">
        <v>4.0086209999999998</v>
      </c>
      <c r="AX33" s="36">
        <v>4.6034480000000002</v>
      </c>
      <c r="AY33" s="38">
        <v>0.78865979381443296</v>
      </c>
      <c r="AZ33" s="38">
        <v>0.21134020618556704</v>
      </c>
      <c r="BA33" s="36">
        <v>3.9381439999999999</v>
      </c>
      <c r="BB33" s="36">
        <v>3.5103089999999999</v>
      </c>
      <c r="BC33" s="36">
        <v>3.9690720000000002</v>
      </c>
      <c r="BD33" s="37">
        <v>4.3059440000000002</v>
      </c>
      <c r="BE33" s="37">
        <v>4.3675680000000003</v>
      </c>
      <c r="BF33" s="36">
        <v>4.2539400000000001</v>
      </c>
      <c r="BG33" s="36">
        <v>4.1568630000000004</v>
      </c>
      <c r="BH33" s="36">
        <v>4.3085300000000002</v>
      </c>
      <c r="BI33" s="37">
        <v>4.3688359999999999</v>
      </c>
      <c r="BJ33" s="37">
        <v>4.885338</v>
      </c>
      <c r="BK33" s="36">
        <v>4.8340430000000003</v>
      </c>
      <c r="BL33" s="36">
        <v>4.0252429999999997</v>
      </c>
      <c r="BM33" s="37">
        <v>4.0829880000000003</v>
      </c>
      <c r="BN33" s="37">
        <v>4.0147599999999999</v>
      </c>
      <c r="BO33" s="36">
        <v>4.8166969999999996</v>
      </c>
      <c r="BP33" s="36">
        <v>4.1995800000000001</v>
      </c>
      <c r="BQ33" s="36">
        <v>4.1807230000000004</v>
      </c>
      <c r="BR33" s="38">
        <v>0.76056338028169013</v>
      </c>
      <c r="BS33" s="38">
        <v>0.23943661971830987</v>
      </c>
      <c r="BT33" s="36">
        <v>4.3873239999999996</v>
      </c>
      <c r="BU33" s="38">
        <v>0.90756302521008403</v>
      </c>
      <c r="BV33" s="38">
        <v>9.2436974789915971E-2</v>
      </c>
      <c r="BW33" s="37">
        <v>4.2268910000000002</v>
      </c>
      <c r="BX33" s="37">
        <v>4.6790120000000002</v>
      </c>
      <c r="BY33" s="37">
        <v>4.6604939999999999</v>
      </c>
      <c r="BZ33" s="37">
        <v>4.4379840000000002</v>
      </c>
      <c r="CA33" s="37">
        <v>5.1604939999999999</v>
      </c>
      <c r="CB33" s="37">
        <v>5.0620570000000003</v>
      </c>
      <c r="CC33" s="36">
        <v>4.2125979999999998</v>
      </c>
      <c r="CD33" s="36">
        <v>4.3877949999999997</v>
      </c>
      <c r="CE33" s="36">
        <v>4.6660620000000002</v>
      </c>
      <c r="CF33" s="36">
        <v>4.21366</v>
      </c>
      <c r="CG33" s="36">
        <v>4.3086419999999999</v>
      </c>
      <c r="CH33" s="36">
        <v>4.4974999999999996</v>
      </c>
      <c r="CI33" s="38">
        <v>0.1549053356282272</v>
      </c>
      <c r="CJ33" s="38">
        <v>0.66092943201376941</v>
      </c>
      <c r="CK33" s="38">
        <v>0.16867469879518071</v>
      </c>
      <c r="CL33" s="38">
        <v>1.549053356282272E-2</v>
      </c>
      <c r="CM33" s="36">
        <v>4.5672879999999996</v>
      </c>
      <c r="CN33" s="36">
        <v>4.3966940000000001</v>
      </c>
      <c r="CO33" s="36">
        <v>4.3008300000000004</v>
      </c>
      <c r="CP33" s="36">
        <v>4.3507309999999997</v>
      </c>
      <c r="CQ33" s="38">
        <v>0.11015490533562823</v>
      </c>
      <c r="CR33" s="38">
        <v>7.0567986230636828E-2</v>
      </c>
      <c r="CS33" s="38">
        <v>0.59380378657487087</v>
      </c>
      <c r="CT33" s="38">
        <v>0.22547332185886404</v>
      </c>
      <c r="CU33" s="38">
        <v>0.82011605415860733</v>
      </c>
      <c r="CV33" s="38">
        <v>0.17988394584139267</v>
      </c>
      <c r="CW33" s="36">
        <v>4.9085599999999996</v>
      </c>
      <c r="CX33" s="36">
        <v>4.9474710000000002</v>
      </c>
      <c r="CY33" s="36">
        <v>4.666093</v>
      </c>
      <c r="CZ33" s="36">
        <v>4.1775039999999999</v>
      </c>
      <c r="DA33" s="36">
        <v>3.8389380000000002</v>
      </c>
      <c r="DB33" s="36">
        <v>4.0140349999999998</v>
      </c>
      <c r="DC33" s="36">
        <v>4.3526119999999997</v>
      </c>
      <c r="DD33" s="36">
        <v>4.5170560000000002</v>
      </c>
      <c r="DE33" s="36">
        <v>4.4283219999999996</v>
      </c>
      <c r="DF33" s="36">
        <v>4.3542170000000002</v>
      </c>
      <c r="DG33" s="37">
        <v>4.2572460000000003</v>
      </c>
      <c r="DH33" s="37">
        <v>4.481611</v>
      </c>
      <c r="DI33" s="37">
        <v>4.6386719999999997</v>
      </c>
      <c r="DJ33" s="37">
        <v>4.5183669999999996</v>
      </c>
      <c r="DK33" s="36">
        <v>4.4099620000000002</v>
      </c>
      <c r="DL33" s="36">
        <v>4.0495869999999998</v>
      </c>
      <c r="DM33" s="36">
        <v>4.4956139999999998</v>
      </c>
      <c r="DN33" s="37">
        <v>4.240964</v>
      </c>
      <c r="DO33" s="38">
        <v>0.56282271944922546</v>
      </c>
      <c r="DP33" s="38">
        <v>0.20137693631669534</v>
      </c>
      <c r="DQ33" s="38">
        <v>9.8106712564543896E-2</v>
      </c>
      <c r="DR33" s="38">
        <v>0.13769363166953527</v>
      </c>
      <c r="DS33" s="37">
        <v>5.197368</v>
      </c>
      <c r="DT33" s="36">
        <v>4.8826409999999996</v>
      </c>
      <c r="DU33" s="36">
        <v>3.6745559999999999</v>
      </c>
      <c r="DV33" s="38">
        <v>0.4629948364888124</v>
      </c>
      <c r="DW33" s="38">
        <v>0.20654044750430292</v>
      </c>
      <c r="DX33" s="38">
        <v>0.14629948364888123</v>
      </c>
      <c r="DY33" s="38">
        <v>0.13080895008605853</v>
      </c>
      <c r="DZ33" s="38">
        <v>5.3356282271944923E-2</v>
      </c>
      <c r="EA33" s="36">
        <v>5.1277059999999999</v>
      </c>
      <c r="EB33" s="36">
        <v>5.0382879999999997</v>
      </c>
      <c r="EC33" s="36">
        <v>3.6876639999999998</v>
      </c>
      <c r="ED33" s="36">
        <v>4.2547329999999999</v>
      </c>
      <c r="EE33" s="36">
        <v>4.1772809999999998</v>
      </c>
      <c r="EF33" s="36" t="s">
        <v>270</v>
      </c>
      <c r="EG33" s="38">
        <v>4.6471600688468159E-2</v>
      </c>
      <c r="EH33" s="38">
        <v>0.47160068846815834</v>
      </c>
      <c r="EI33" s="38">
        <v>0.37005163511187605</v>
      </c>
      <c r="EJ33" s="38">
        <v>0.11187607573149742</v>
      </c>
      <c r="EK33" s="38">
        <v>0.39586919104991392</v>
      </c>
      <c r="EL33" s="38">
        <v>9.6385542168674704E-2</v>
      </c>
      <c r="EM33" s="38">
        <v>0.12392426850258176</v>
      </c>
      <c r="EN33" s="38">
        <v>0.31497418244406195</v>
      </c>
      <c r="EO33" s="38">
        <v>6.8846815834767636E-2</v>
      </c>
      <c r="EP33" s="36"/>
      <c r="EQ33" s="36"/>
      <c r="ER33" s="36"/>
      <c r="ES33" s="37"/>
      <c r="ET33" s="38"/>
      <c r="EU33" s="38"/>
      <c r="EV33" s="38"/>
      <c r="EW33" s="38"/>
      <c r="EX33" s="37"/>
      <c r="EY33" s="36"/>
      <c r="EZ33" s="36"/>
      <c r="FA33" s="38"/>
      <c r="FB33" s="38"/>
      <c r="FC33" s="38"/>
      <c r="FD33" s="38"/>
      <c r="FE33" s="38"/>
      <c r="FF33" s="36"/>
      <c r="FG33" s="36"/>
      <c r="FH33" s="36"/>
      <c r="FI33" s="36"/>
      <c r="FJ33" s="36"/>
      <c r="FK33" s="36"/>
      <c r="FL33" s="38"/>
      <c r="FM33" s="38"/>
      <c r="FN33" s="38"/>
      <c r="FO33" s="38"/>
      <c r="FP33" s="38"/>
      <c r="FQ33" s="38"/>
      <c r="FR33" s="38"/>
      <c r="FS33" s="38"/>
      <c r="FT33" s="38"/>
      <c r="FU33" s="37"/>
      <c r="FV33" s="37"/>
      <c r="FW33" s="37"/>
      <c r="FX33" s="37"/>
      <c r="FY33" s="37"/>
      <c r="FZ33" s="37"/>
      <c r="GA33" s="37"/>
      <c r="GB33" s="37"/>
      <c r="GC33" s="38"/>
      <c r="GD33" s="38"/>
      <c r="GE33" s="37"/>
      <c r="GF33" s="36"/>
      <c r="GG33" s="38"/>
      <c r="GH33" s="38"/>
      <c r="GI33" s="36"/>
      <c r="GJ33" s="38"/>
      <c r="GK33" s="38"/>
      <c r="GL33" s="36"/>
      <c r="GM33" s="37"/>
      <c r="GN33" s="37"/>
      <c r="GO33" s="37"/>
      <c r="GP33" s="37"/>
      <c r="GQ33" s="36"/>
      <c r="GR33" s="36"/>
      <c r="GS33" s="38"/>
      <c r="GT33" s="38"/>
      <c r="GU33" s="38"/>
      <c r="GV33" s="38"/>
      <c r="GW33" s="38"/>
      <c r="GX33" s="38"/>
      <c r="GY33" s="38"/>
      <c r="GZ33" s="38"/>
      <c r="HA33" s="38"/>
      <c r="HB33" s="36"/>
      <c r="HC33" s="36"/>
      <c r="HD33" s="38"/>
      <c r="HE33" s="38"/>
      <c r="HF33" s="36"/>
      <c r="HG33" s="38"/>
      <c r="HH33" s="38"/>
      <c r="HI33" s="36"/>
      <c r="HJ33" s="36"/>
      <c r="HK33" s="36"/>
      <c r="HL33" s="36"/>
      <c r="HM33" s="37"/>
      <c r="HN33" s="37"/>
      <c r="HO33" s="36"/>
      <c r="HP33" s="38"/>
      <c r="HQ33" s="38"/>
      <c r="HR33" s="38"/>
      <c r="HS33" s="38"/>
      <c r="HT33" s="38"/>
      <c r="HU33" s="38"/>
      <c r="HV33" s="38"/>
      <c r="HW33" s="38"/>
      <c r="HX33" s="38"/>
    </row>
    <row r="34" spans="1:232" x14ac:dyDescent="0.25">
      <c r="A34" s="47" t="s">
        <v>305</v>
      </c>
      <c r="B34" s="38">
        <v>6.5359477124183009E-3</v>
      </c>
      <c r="C34" s="38">
        <v>1.3071895424836602E-2</v>
      </c>
      <c r="D34" s="38">
        <v>0.31372549019607843</v>
      </c>
      <c r="E34" s="38">
        <v>0.6143790849673203</v>
      </c>
      <c r="F34" s="38">
        <v>5.2287581699346407E-2</v>
      </c>
      <c r="G34" s="38">
        <v>0.45098039215686275</v>
      </c>
      <c r="H34" s="38">
        <f>1-G34</f>
        <v>0.5490196078431373</v>
      </c>
      <c r="I34" s="38">
        <v>0.19607843137254902</v>
      </c>
      <c r="J34" s="38">
        <f>1-I34</f>
        <v>0.80392156862745101</v>
      </c>
      <c r="K34" s="38">
        <v>0.72222222222222221</v>
      </c>
      <c r="L34" s="38">
        <v>0.27777777777777779</v>
      </c>
      <c r="M34" s="37">
        <v>3.8888889999999998</v>
      </c>
      <c r="N34" s="38">
        <v>0.76190476190476186</v>
      </c>
      <c r="O34" s="38">
        <v>0.23809523809523814</v>
      </c>
      <c r="P34" s="37">
        <v>4.0238100000000001</v>
      </c>
      <c r="Q34" s="38">
        <v>0.8571428571428571</v>
      </c>
      <c r="R34" s="38">
        <v>0.1428571428571429</v>
      </c>
      <c r="S34" s="37">
        <v>4.5918369999999999</v>
      </c>
      <c r="T34" s="37">
        <v>3.8260869999999998</v>
      </c>
      <c r="U34" s="37">
        <v>3.7101449999999998</v>
      </c>
      <c r="V34" s="37">
        <v>3.4202900000000001</v>
      </c>
      <c r="W34" s="36">
        <v>3.6666669999999999</v>
      </c>
      <c r="X34" s="37">
        <v>3.0333329999999998</v>
      </c>
      <c r="Y34" s="37">
        <v>3.6666669999999999</v>
      </c>
      <c r="Z34" s="36">
        <v>3.7931029999999999</v>
      </c>
      <c r="AA34" s="36">
        <v>3.7179489999999999</v>
      </c>
      <c r="AB34" s="36">
        <v>3.7179489999999999</v>
      </c>
      <c r="AC34" s="36">
        <v>3.2564099999999998</v>
      </c>
      <c r="AD34" s="36">
        <v>3.7435900000000002</v>
      </c>
      <c r="AE34" s="36">
        <v>3.3611110000000002</v>
      </c>
      <c r="AF34" s="36">
        <v>3.6111110000000002</v>
      </c>
      <c r="AG34" s="36">
        <v>3.4722219999999999</v>
      </c>
      <c r="AH34" s="36">
        <v>3.6111110000000002</v>
      </c>
      <c r="AI34" s="38">
        <v>0.7142857142857143</v>
      </c>
      <c r="AJ34" s="38">
        <v>0.2857142857142857</v>
      </c>
      <c r="AK34" s="36">
        <v>4.0476190000000001</v>
      </c>
      <c r="AL34" s="36">
        <v>4.0238100000000001</v>
      </c>
      <c r="AM34" s="36">
        <v>4.4047619999999998</v>
      </c>
      <c r="AN34" s="36">
        <v>3</v>
      </c>
      <c r="AO34" s="37">
        <v>3</v>
      </c>
      <c r="AP34" s="37">
        <v>2.7</v>
      </c>
      <c r="AQ34" s="36">
        <v>3.2068970000000001</v>
      </c>
      <c r="AR34" s="36">
        <v>2.8</v>
      </c>
      <c r="AS34" s="36">
        <v>3.7345130000000002</v>
      </c>
      <c r="AT34" s="38">
        <v>0.42553191489361702</v>
      </c>
      <c r="AU34" s="38">
        <v>0.57446808510638303</v>
      </c>
      <c r="AV34" s="37">
        <v>3.7234039999999999</v>
      </c>
      <c r="AW34" s="37">
        <v>3.3191489999999999</v>
      </c>
      <c r="AX34" s="36">
        <v>3.851064</v>
      </c>
      <c r="AY34" s="38">
        <v>0.79104477611940294</v>
      </c>
      <c r="AZ34" s="38">
        <v>0.20895522388059706</v>
      </c>
      <c r="BA34" s="36">
        <v>4.1940299999999997</v>
      </c>
      <c r="BB34" s="36">
        <v>3.5522390000000001</v>
      </c>
      <c r="BC34" s="36">
        <v>3.8208959999999998</v>
      </c>
      <c r="BD34" s="37">
        <v>3.5866669999999998</v>
      </c>
      <c r="BE34" s="37">
        <v>3.7583890000000002</v>
      </c>
      <c r="BF34" s="36">
        <v>3.86</v>
      </c>
      <c r="BG34" s="36">
        <v>3.8724829999999999</v>
      </c>
      <c r="BH34" s="36">
        <v>3.657718</v>
      </c>
      <c r="BI34" s="37">
        <v>3.7793100000000002</v>
      </c>
      <c r="BJ34" s="37">
        <v>4.1307689999999999</v>
      </c>
      <c r="BK34" s="36">
        <v>4.541353</v>
      </c>
      <c r="BL34" s="36">
        <v>4.1869160000000001</v>
      </c>
      <c r="BM34" s="37">
        <v>4.4563759999999997</v>
      </c>
      <c r="BN34" s="37">
        <v>4.3289470000000003</v>
      </c>
      <c r="BO34" s="36">
        <v>4.88</v>
      </c>
      <c r="BP34" s="36">
        <v>4.2620690000000003</v>
      </c>
      <c r="BQ34" s="36">
        <v>3.7777780000000001</v>
      </c>
      <c r="BR34" s="38">
        <v>0.6875</v>
      </c>
      <c r="BS34" s="38">
        <v>0.3125</v>
      </c>
      <c r="BT34" s="36">
        <v>3.9375</v>
      </c>
      <c r="BU34" s="38">
        <v>0.53333333333333333</v>
      </c>
      <c r="BV34" s="38">
        <v>0.46666666666666667</v>
      </c>
      <c r="BW34" s="37">
        <v>3.9666670000000002</v>
      </c>
      <c r="BX34" s="37">
        <v>4.5</v>
      </c>
      <c r="BY34" s="37">
        <v>4.5277779999999996</v>
      </c>
      <c r="BZ34" s="37">
        <v>4.229508</v>
      </c>
      <c r="CA34" s="37">
        <v>4.4509800000000004</v>
      </c>
      <c r="CB34" s="37">
        <v>4.2483659999999999</v>
      </c>
      <c r="CC34" s="36">
        <v>4.163265</v>
      </c>
      <c r="CD34" s="36">
        <v>4.1768710000000002</v>
      </c>
      <c r="CE34" s="36">
        <v>4.1409399999999996</v>
      </c>
      <c r="CF34" s="36">
        <v>4.8562089999999998</v>
      </c>
      <c r="CG34" s="36">
        <v>4.7565790000000003</v>
      </c>
      <c r="CH34" s="36">
        <v>4.6376809999999997</v>
      </c>
      <c r="CI34" s="38">
        <v>0.12418300653594772</v>
      </c>
      <c r="CJ34" s="38">
        <v>0.77777777777777779</v>
      </c>
      <c r="CK34" s="38">
        <v>8.4967320261437912E-2</v>
      </c>
      <c r="CL34" s="38">
        <v>1.3071895424836602E-2</v>
      </c>
      <c r="CM34" s="36">
        <v>4.2651519999999996</v>
      </c>
      <c r="CN34" s="36">
        <v>4.0150379999999997</v>
      </c>
      <c r="CO34" s="36">
        <v>4.052632</v>
      </c>
      <c r="CP34" s="36">
        <v>4.0827070000000001</v>
      </c>
      <c r="CQ34" s="38">
        <v>5.2287581699346407E-2</v>
      </c>
      <c r="CR34" s="38">
        <v>0.33986928104575165</v>
      </c>
      <c r="CS34" s="38">
        <v>0.53594771241830064</v>
      </c>
      <c r="CT34" s="38">
        <v>7.1895424836601302E-2</v>
      </c>
      <c r="CU34" s="38">
        <v>0.82758620689655171</v>
      </c>
      <c r="CV34" s="38">
        <v>0.17241379310344829</v>
      </c>
      <c r="CW34" s="36">
        <v>4.862069</v>
      </c>
      <c r="CX34" s="36">
        <v>4.7172409999999996</v>
      </c>
      <c r="CY34" s="36">
        <v>4.3986929999999997</v>
      </c>
      <c r="CZ34" s="36">
        <v>3.9150330000000002</v>
      </c>
      <c r="DA34" s="36">
        <v>3.6907890000000001</v>
      </c>
      <c r="DB34" s="36">
        <v>3.8954249999999999</v>
      </c>
      <c r="DC34" s="36">
        <v>4.0067110000000001</v>
      </c>
      <c r="DD34" s="36">
        <v>4.0335570000000001</v>
      </c>
      <c r="DE34" s="36">
        <v>4.2091500000000002</v>
      </c>
      <c r="DF34" s="36">
        <v>4.088889</v>
      </c>
      <c r="DG34" s="37">
        <v>4.1129030000000002</v>
      </c>
      <c r="DH34" s="37">
        <v>4.3741009999999996</v>
      </c>
      <c r="DI34" s="37">
        <v>4.3673469999999996</v>
      </c>
      <c r="DJ34" s="37">
        <v>4.2808219999999997</v>
      </c>
      <c r="DK34" s="36">
        <v>4.2647060000000003</v>
      </c>
      <c r="DL34" s="36">
        <v>3.7605629999999999</v>
      </c>
      <c r="DM34" s="36">
        <v>3.802632</v>
      </c>
      <c r="DN34" s="37">
        <v>3.9215689999999999</v>
      </c>
      <c r="DO34" s="38">
        <v>0.28104575163398693</v>
      </c>
      <c r="DP34" s="38">
        <v>0.33986928104575165</v>
      </c>
      <c r="DQ34" s="38">
        <v>0.12418300653594772</v>
      </c>
      <c r="DR34" s="38">
        <v>0.25490196078431371</v>
      </c>
      <c r="DS34" s="37">
        <v>5.2014930000000001</v>
      </c>
      <c r="DT34" s="36">
        <v>4.8671879999999996</v>
      </c>
      <c r="DU34" s="36">
        <v>3.9122810000000001</v>
      </c>
      <c r="DV34" s="38">
        <v>0.44444444444444442</v>
      </c>
      <c r="DW34" s="38">
        <v>0.22222222222222221</v>
      </c>
      <c r="DX34" s="38">
        <v>5.8823529411764705E-2</v>
      </c>
      <c r="DY34" s="38">
        <v>0.13071895424836602</v>
      </c>
      <c r="DZ34" s="38">
        <v>0.1437908496732026</v>
      </c>
      <c r="EA34" s="36">
        <v>4.6435639999999996</v>
      </c>
      <c r="EB34" s="36">
        <v>4.5199999999999996</v>
      </c>
      <c r="EC34" s="36">
        <v>3.4361700000000002</v>
      </c>
      <c r="ED34" s="36">
        <v>3.9803920000000002</v>
      </c>
      <c r="EE34" s="36">
        <v>3.941176</v>
      </c>
      <c r="EF34" s="36" t="s">
        <v>270</v>
      </c>
      <c r="EG34" s="38">
        <v>7.1895424836601302E-2</v>
      </c>
      <c r="EH34" s="38">
        <v>0.5490196078431373</v>
      </c>
      <c r="EI34" s="38">
        <v>0.28758169934640521</v>
      </c>
      <c r="EJ34" s="38">
        <v>9.1503267973856203E-2</v>
      </c>
      <c r="EK34" s="38">
        <v>0.33333333333333331</v>
      </c>
      <c r="EL34" s="38">
        <v>0.12418300653594772</v>
      </c>
      <c r="EM34" s="38">
        <v>0.20261437908496732</v>
      </c>
      <c r="EN34" s="38">
        <v>0.20261437908496732</v>
      </c>
      <c r="EO34" s="38">
        <v>0.13725490196078433</v>
      </c>
      <c r="EP34" s="36"/>
      <c r="EQ34" s="36"/>
      <c r="ER34" s="36"/>
      <c r="ES34" s="37"/>
      <c r="ET34" s="38"/>
      <c r="EU34" s="38"/>
      <c r="EV34" s="38"/>
      <c r="EW34" s="38"/>
      <c r="EX34" s="37"/>
      <c r="EY34" s="36"/>
      <c r="EZ34" s="36"/>
      <c r="FA34" s="38"/>
      <c r="FB34" s="38"/>
      <c r="FC34" s="38"/>
      <c r="FD34" s="38"/>
      <c r="FE34" s="38"/>
      <c r="FF34" s="36"/>
      <c r="FG34" s="36"/>
      <c r="FH34" s="36"/>
      <c r="FI34" s="36"/>
      <c r="FJ34" s="36"/>
      <c r="FK34" s="36"/>
      <c r="FL34" s="38"/>
      <c r="FM34" s="38"/>
      <c r="FN34" s="38"/>
      <c r="FO34" s="38"/>
      <c r="FP34" s="38"/>
      <c r="FQ34" s="38"/>
      <c r="FR34" s="38"/>
      <c r="FS34" s="38"/>
      <c r="FT34" s="38"/>
      <c r="FU34" s="37"/>
      <c r="FV34" s="37"/>
      <c r="FW34" s="37"/>
      <c r="FX34" s="37"/>
      <c r="FY34" s="37"/>
      <c r="FZ34" s="37"/>
      <c r="GA34" s="37"/>
      <c r="GB34" s="37"/>
      <c r="GC34" s="38"/>
      <c r="GD34" s="38"/>
      <c r="GE34" s="37"/>
      <c r="GF34" s="36"/>
      <c r="GG34" s="38"/>
      <c r="GH34" s="38"/>
      <c r="GI34" s="36"/>
      <c r="GJ34" s="38"/>
      <c r="GK34" s="38"/>
      <c r="GL34" s="36"/>
      <c r="GM34" s="37"/>
      <c r="GN34" s="37"/>
      <c r="GO34" s="37"/>
      <c r="GP34" s="37"/>
      <c r="GQ34" s="36"/>
      <c r="GR34" s="36"/>
      <c r="GS34" s="38"/>
      <c r="GT34" s="38"/>
      <c r="GU34" s="38"/>
      <c r="GV34" s="38"/>
      <c r="GW34" s="38"/>
      <c r="GX34" s="38"/>
      <c r="GY34" s="38"/>
      <c r="GZ34" s="38"/>
      <c r="HA34" s="38"/>
      <c r="HB34" s="36"/>
      <c r="HC34" s="36"/>
      <c r="HD34" s="38"/>
      <c r="HE34" s="38"/>
      <c r="HF34" s="36"/>
      <c r="HG34" s="38"/>
      <c r="HH34" s="38"/>
      <c r="HI34" s="36"/>
      <c r="HJ34" s="36"/>
      <c r="HK34" s="36"/>
      <c r="HL34" s="36"/>
      <c r="HM34" s="37"/>
      <c r="HN34" s="37"/>
      <c r="HO34" s="36"/>
      <c r="HP34" s="38"/>
      <c r="HQ34" s="38"/>
      <c r="HR34" s="38"/>
      <c r="HS34" s="38"/>
      <c r="HT34" s="38"/>
      <c r="HU34" s="38"/>
      <c r="HV34" s="38"/>
      <c r="HW34" s="38"/>
      <c r="HX34" s="38"/>
    </row>
    <row r="35" spans="1:232" x14ac:dyDescent="0.25">
      <c r="A35" s="47" t="s">
        <v>306</v>
      </c>
      <c r="B35" s="38">
        <v>1.4457831325301205E-2</v>
      </c>
      <c r="C35" s="38">
        <v>8.1927710843373497E-2</v>
      </c>
      <c r="D35" s="38">
        <v>0.39036144578313253</v>
      </c>
      <c r="E35" s="38">
        <v>0.44337349397590359</v>
      </c>
      <c r="F35" s="38">
        <v>6.9879518072289162E-2</v>
      </c>
      <c r="G35" s="38">
        <v>0.37108433734939761</v>
      </c>
      <c r="H35" s="38">
        <f>1-G35</f>
        <v>0.62891566265060239</v>
      </c>
      <c r="I35" s="38">
        <v>0.1710843373493976</v>
      </c>
      <c r="J35" s="38">
        <f>1-I35</f>
        <v>0.82891566265060246</v>
      </c>
      <c r="K35" s="38">
        <v>0.4375</v>
      </c>
      <c r="L35" s="38">
        <v>0.5625</v>
      </c>
      <c r="M35" s="37">
        <v>3.4375</v>
      </c>
      <c r="N35" s="38">
        <v>0.77981651376146788</v>
      </c>
      <c r="O35" s="38">
        <v>0.22018348623853212</v>
      </c>
      <c r="P35" s="37">
        <v>4.3394500000000003</v>
      </c>
      <c r="Q35" s="38">
        <v>0.91836734693877553</v>
      </c>
      <c r="R35" s="38">
        <v>8.1632653061224469E-2</v>
      </c>
      <c r="S35" s="37">
        <v>4.6428570000000002</v>
      </c>
      <c r="T35" s="37">
        <v>4.323944</v>
      </c>
      <c r="U35" s="37">
        <v>4.1056340000000002</v>
      </c>
      <c r="V35" s="37">
        <v>3.9647890000000001</v>
      </c>
      <c r="W35" s="36">
        <v>4.2183099999999998</v>
      </c>
      <c r="X35" s="37">
        <v>3.71875</v>
      </c>
      <c r="Y35" s="37">
        <v>4.1911759999999996</v>
      </c>
      <c r="Z35" s="36">
        <v>4.2647060000000003</v>
      </c>
      <c r="AA35" s="36">
        <v>3.9811320000000001</v>
      </c>
      <c r="AB35" s="36">
        <v>4.1179249999999996</v>
      </c>
      <c r="AC35" s="36">
        <v>3.5801889999999998</v>
      </c>
      <c r="AD35" s="36">
        <v>4.0471700000000004</v>
      </c>
      <c r="AE35" s="36">
        <v>3.8705880000000001</v>
      </c>
      <c r="AF35" s="36">
        <v>4.1294120000000003</v>
      </c>
      <c r="AG35" s="36">
        <v>3.9058820000000001</v>
      </c>
      <c r="AH35" s="36">
        <v>4.1764710000000003</v>
      </c>
      <c r="AI35" s="38">
        <v>0.57746478873239437</v>
      </c>
      <c r="AJ35" s="38">
        <v>0.42253521126760563</v>
      </c>
      <c r="AK35" s="36">
        <v>4.2957749999999999</v>
      </c>
      <c r="AL35" s="36">
        <v>4.4366199999999996</v>
      </c>
      <c r="AM35" s="36">
        <v>4.4225349999999999</v>
      </c>
      <c r="AN35" s="36">
        <v>4.0281690000000001</v>
      </c>
      <c r="AO35" s="37">
        <v>3.8285710000000002</v>
      </c>
      <c r="AP35" s="37">
        <v>3.4782609999999998</v>
      </c>
      <c r="AQ35" s="36">
        <v>3.8636360000000001</v>
      </c>
      <c r="AR35" s="36">
        <v>3.8857140000000001</v>
      </c>
      <c r="AS35" s="36">
        <v>4.0394740000000002</v>
      </c>
      <c r="AT35" s="38">
        <v>0.5</v>
      </c>
      <c r="AU35" s="38">
        <v>0.5</v>
      </c>
      <c r="AV35" s="37">
        <v>4.0214290000000004</v>
      </c>
      <c r="AW35" s="37">
        <v>3.6714289999999998</v>
      </c>
      <c r="AX35" s="36">
        <v>4.4571430000000003</v>
      </c>
      <c r="AY35" s="38">
        <v>0.62643678160919536</v>
      </c>
      <c r="AZ35" s="38">
        <v>0.37356321839080464</v>
      </c>
      <c r="BA35" s="36">
        <v>4.2068969999999997</v>
      </c>
      <c r="BB35" s="36">
        <v>3.4482759999999999</v>
      </c>
      <c r="BC35" s="36">
        <v>3.6724139999999998</v>
      </c>
      <c r="BD35" s="37">
        <v>3.557178</v>
      </c>
      <c r="BE35" s="37">
        <v>3.9851489999999998</v>
      </c>
      <c r="BF35" s="36">
        <v>3.8175180000000002</v>
      </c>
      <c r="BG35" s="36">
        <v>3.7518609999999999</v>
      </c>
      <c r="BH35" s="36">
        <v>3.7722769999999999</v>
      </c>
      <c r="BI35" s="37">
        <v>3.6266319999999999</v>
      </c>
      <c r="BJ35" s="37">
        <v>4.1878310000000001</v>
      </c>
      <c r="BK35" s="36">
        <v>4.6436169999999999</v>
      </c>
      <c r="BL35" s="36">
        <v>2.8461539999999999</v>
      </c>
      <c r="BM35" s="37">
        <v>3.4926689999999998</v>
      </c>
      <c r="BN35" s="37">
        <v>3.7349079999999999</v>
      </c>
      <c r="BO35" s="36">
        <v>4.5601019999999997</v>
      </c>
      <c r="BP35" s="36">
        <v>3.5877189999999999</v>
      </c>
      <c r="BQ35" s="36">
        <v>3.648193</v>
      </c>
      <c r="BR35" s="38">
        <v>0.71052631578947367</v>
      </c>
      <c r="BS35" s="38">
        <v>0.28947368421052633</v>
      </c>
      <c r="BT35" s="36">
        <v>4.2105259999999998</v>
      </c>
      <c r="BU35" s="38">
        <v>0.72941176470588232</v>
      </c>
      <c r="BV35" s="38">
        <v>0.27058823529411768</v>
      </c>
      <c r="BW35" s="37">
        <v>4.1176469999999998</v>
      </c>
      <c r="BX35" s="37">
        <v>4.3606559999999996</v>
      </c>
      <c r="BY35" s="37">
        <v>4.2540979999999999</v>
      </c>
      <c r="BZ35" s="37">
        <v>4.3052630000000001</v>
      </c>
      <c r="CA35" s="37">
        <v>4.8150849999999998</v>
      </c>
      <c r="CB35" s="37">
        <v>4.6934310000000004</v>
      </c>
      <c r="CC35" s="36">
        <v>3.7135280000000002</v>
      </c>
      <c r="CD35" s="36">
        <v>3.826203</v>
      </c>
      <c r="CE35" s="36">
        <v>4.2690359999999998</v>
      </c>
      <c r="CF35" s="36">
        <v>5.2195119999999999</v>
      </c>
      <c r="CG35" s="36">
        <v>5.0992559999999996</v>
      </c>
      <c r="CH35" s="36">
        <v>4.9657140000000002</v>
      </c>
      <c r="CI35" s="38">
        <v>0.1180722891566265</v>
      </c>
      <c r="CJ35" s="38">
        <v>0.7132530120481928</v>
      </c>
      <c r="CK35" s="38">
        <v>0.16144578313253011</v>
      </c>
      <c r="CL35" s="38">
        <v>7.2289156626506026E-3</v>
      </c>
      <c r="CM35" s="36">
        <v>4.4957750000000001</v>
      </c>
      <c r="CN35" s="36">
        <v>4.3651689999999999</v>
      </c>
      <c r="CO35" s="36">
        <v>4.1176469999999998</v>
      </c>
      <c r="CP35" s="36">
        <v>4.2275280000000004</v>
      </c>
      <c r="CQ35" s="38">
        <v>0.21445783132530122</v>
      </c>
      <c r="CR35" s="38">
        <v>0.13975903614457832</v>
      </c>
      <c r="CS35" s="38">
        <v>0.41686746987951806</v>
      </c>
      <c r="CT35" s="38">
        <v>0.2289156626506024</v>
      </c>
      <c r="CU35" s="38">
        <v>0.66564417177914115</v>
      </c>
      <c r="CV35" s="38">
        <v>0.33435582822085885</v>
      </c>
      <c r="CW35" s="36">
        <v>4.761755</v>
      </c>
      <c r="CX35" s="36">
        <v>4.703125</v>
      </c>
      <c r="CY35" s="36">
        <v>4.3180719999999999</v>
      </c>
      <c r="CZ35" s="36">
        <v>4.1946469999999998</v>
      </c>
      <c r="DA35" s="36">
        <v>4.0097800000000001</v>
      </c>
      <c r="DB35" s="36">
        <v>4.0752430000000004</v>
      </c>
      <c r="DC35" s="36">
        <v>4.2992520000000001</v>
      </c>
      <c r="DD35" s="36">
        <v>4.4731709999999998</v>
      </c>
      <c r="DE35" s="36">
        <v>4.1060239999999997</v>
      </c>
      <c r="DF35" s="36">
        <v>4.2849459999999997</v>
      </c>
      <c r="DG35" s="37">
        <v>4.1744969999999997</v>
      </c>
      <c r="DH35" s="37">
        <v>4.1875</v>
      </c>
      <c r="DI35" s="37">
        <v>4.5979640000000002</v>
      </c>
      <c r="DJ35" s="37">
        <v>4.5421050000000003</v>
      </c>
      <c r="DK35" s="36">
        <v>4.2699999999999996</v>
      </c>
      <c r="DL35" s="36">
        <v>3.9083329999999998</v>
      </c>
      <c r="DM35" s="36">
        <v>3.9655170000000002</v>
      </c>
      <c r="DN35" s="37">
        <v>4.1012050000000002</v>
      </c>
      <c r="DO35" s="38">
        <v>0.4650602409638554</v>
      </c>
      <c r="DP35" s="38">
        <v>0.22650602409638554</v>
      </c>
      <c r="DQ35" s="38">
        <v>9.8795180722891562E-2</v>
      </c>
      <c r="DR35" s="38">
        <v>0.20963855421686747</v>
      </c>
      <c r="DS35" s="37">
        <v>5.259366</v>
      </c>
      <c r="DT35" s="36">
        <v>5.0880679999999998</v>
      </c>
      <c r="DU35" s="36">
        <v>3.8678569999999999</v>
      </c>
      <c r="DV35" s="38">
        <v>0.36867469879518072</v>
      </c>
      <c r="DW35" s="38">
        <v>0.23855421686746989</v>
      </c>
      <c r="DX35" s="38">
        <v>0.18795180722891566</v>
      </c>
      <c r="DY35" s="38">
        <v>0.15421686746987953</v>
      </c>
      <c r="DZ35" s="38">
        <v>5.0602409638554217E-2</v>
      </c>
      <c r="EA35" s="36">
        <v>5.2555560000000003</v>
      </c>
      <c r="EB35" s="36">
        <v>5.2083329999999997</v>
      </c>
      <c r="EC35" s="36">
        <v>3.9904459999999999</v>
      </c>
      <c r="ED35" s="36">
        <v>4.1156629999999996</v>
      </c>
      <c r="EE35" s="36">
        <v>4.0144580000000003</v>
      </c>
      <c r="EF35" s="36" t="s">
        <v>270</v>
      </c>
      <c r="EG35" s="38">
        <v>4.0963855421686748E-2</v>
      </c>
      <c r="EH35" s="38">
        <v>0.53253012048192772</v>
      </c>
      <c r="EI35" s="38">
        <v>0.29879518072289157</v>
      </c>
      <c r="EJ35" s="38">
        <v>0.12771084337349398</v>
      </c>
      <c r="EK35" s="38">
        <v>0.34698795180722891</v>
      </c>
      <c r="EL35" s="38">
        <v>0.10602409638554217</v>
      </c>
      <c r="EM35" s="38">
        <v>0.19036144578313252</v>
      </c>
      <c r="EN35" s="38">
        <v>0.21445783132530122</v>
      </c>
      <c r="EO35" s="38">
        <v>0.14216867469879518</v>
      </c>
      <c r="EP35" s="36"/>
      <c r="EQ35" s="36"/>
      <c r="ER35" s="36"/>
      <c r="ES35" s="36"/>
      <c r="ET35" s="38"/>
      <c r="EU35" s="38"/>
      <c r="EV35" s="38"/>
      <c r="EW35" s="38"/>
      <c r="EX35" s="37"/>
      <c r="EY35" s="37"/>
      <c r="EZ35" s="36"/>
      <c r="FA35" s="38"/>
      <c r="FB35" s="38"/>
      <c r="FC35" s="38"/>
      <c r="FD35" s="38"/>
      <c r="FE35" s="38"/>
      <c r="FF35" s="37"/>
      <c r="FG35" s="37"/>
      <c r="FH35" s="37"/>
      <c r="FI35" s="37"/>
      <c r="FJ35" s="36"/>
      <c r="FK35" s="36"/>
      <c r="FL35" s="38"/>
      <c r="FM35" s="38"/>
      <c r="FN35" s="38"/>
      <c r="FO35" s="38"/>
      <c r="FP35" s="38"/>
      <c r="FQ35" s="38"/>
      <c r="FR35" s="38"/>
      <c r="FS35" s="38"/>
      <c r="FT35" s="38"/>
      <c r="FU35" s="36"/>
      <c r="FV35" s="36"/>
      <c r="FW35" s="38"/>
      <c r="FX35" s="38"/>
      <c r="FY35" s="36"/>
      <c r="FZ35" s="38"/>
      <c r="GA35" s="38"/>
      <c r="GB35" s="36"/>
      <c r="GC35" s="36"/>
      <c r="GD35" s="36"/>
      <c r="GE35" s="36"/>
      <c r="GF35" s="37"/>
      <c r="GG35" s="37"/>
      <c r="GH35" s="36"/>
      <c r="GI35" s="38"/>
      <c r="GJ35" s="38"/>
      <c r="GK35" s="38"/>
      <c r="GL35" s="38"/>
      <c r="GM35" s="38"/>
      <c r="GN35" s="38"/>
      <c r="GO35" s="38"/>
      <c r="GP35" s="38"/>
      <c r="GQ35" s="38"/>
    </row>
    <row r="36" spans="1:232" x14ac:dyDescent="0.25">
      <c r="A36" s="47" t="s">
        <v>307</v>
      </c>
      <c r="B36" s="38">
        <v>1.444043321299639E-2</v>
      </c>
      <c r="C36" s="38">
        <v>2.5270758122743681E-2</v>
      </c>
      <c r="D36" s="38">
        <v>0.3140794223826715</v>
      </c>
      <c r="E36" s="38">
        <v>0.6028880866425993</v>
      </c>
      <c r="F36" s="38">
        <v>4.3321299638989168E-2</v>
      </c>
      <c r="G36" s="38"/>
      <c r="H36" s="38"/>
      <c r="I36" s="38">
        <v>0.29963898916967507</v>
      </c>
      <c r="J36" s="38">
        <f t="shared" ref="J36:J38" si="11">1-I36</f>
        <v>0.70036101083032487</v>
      </c>
      <c r="K36" s="38"/>
      <c r="L36" s="38"/>
      <c r="M36" s="37">
        <v>4.2121209999999998</v>
      </c>
      <c r="N36" s="38"/>
      <c r="O36" s="38"/>
      <c r="P36" s="37">
        <v>3.959184</v>
      </c>
      <c r="Q36" s="38"/>
      <c r="R36" s="38"/>
      <c r="S36" s="37">
        <v>4.7241379999999999</v>
      </c>
      <c r="T36" s="37">
        <v>3.6301369999999999</v>
      </c>
      <c r="U36" s="37">
        <v>3.3013699999999999</v>
      </c>
      <c r="V36" s="37">
        <v>3.0273970000000001</v>
      </c>
      <c r="W36" s="36">
        <v>3.116438</v>
      </c>
      <c r="X36" s="37">
        <v>3.179487</v>
      </c>
      <c r="Y36" s="37">
        <v>3.6666669999999999</v>
      </c>
      <c r="Z36" s="36">
        <v>3.4805190000000001</v>
      </c>
      <c r="AA36" s="36">
        <v>3.893491</v>
      </c>
      <c r="AB36" s="36">
        <v>3.8875739999999999</v>
      </c>
      <c r="AC36" s="36">
        <v>3.1420119999999998</v>
      </c>
      <c r="AD36" s="36">
        <v>3.6804730000000001</v>
      </c>
      <c r="AE36" s="36">
        <v>3.447368</v>
      </c>
      <c r="AF36" s="36">
        <v>3.5921050000000001</v>
      </c>
      <c r="AG36" s="36">
        <v>3.6052629999999999</v>
      </c>
      <c r="AH36" s="36">
        <v>3.7631579999999998</v>
      </c>
      <c r="AI36" s="38"/>
      <c r="AJ36" s="38"/>
      <c r="AK36" s="36">
        <v>3.8</v>
      </c>
      <c r="AL36" s="36">
        <v>3.826667</v>
      </c>
      <c r="AM36" s="36">
        <v>3.84</v>
      </c>
      <c r="AN36" s="36">
        <v>2.890244</v>
      </c>
      <c r="AO36" s="37">
        <v>2.7926829999999998</v>
      </c>
      <c r="AP36" s="37">
        <v>2.6219510000000001</v>
      </c>
      <c r="AQ36" s="36">
        <v>3.1184210000000001</v>
      </c>
      <c r="AR36" s="36">
        <v>2.9012349999999998</v>
      </c>
      <c r="AS36" s="36">
        <v>3.7477480000000001</v>
      </c>
      <c r="AT36" s="38"/>
      <c r="AU36" s="38"/>
      <c r="AV36" s="37">
        <v>3.9734509999999998</v>
      </c>
      <c r="AW36" s="37">
        <v>3.6902650000000001</v>
      </c>
      <c r="AX36" s="36">
        <v>4.451327</v>
      </c>
      <c r="AY36" s="38"/>
      <c r="AZ36" s="38"/>
      <c r="BA36" s="36">
        <v>3.9745759999999999</v>
      </c>
      <c r="BB36" s="36">
        <v>3.4915250000000002</v>
      </c>
      <c r="BC36" s="36">
        <v>3.584746</v>
      </c>
      <c r="BD36" s="37">
        <v>3.40293</v>
      </c>
      <c r="BE36" s="37">
        <v>3.807407</v>
      </c>
      <c r="BF36" s="36">
        <v>3.9051089999999999</v>
      </c>
      <c r="BG36" s="36">
        <v>3.8051469999999998</v>
      </c>
      <c r="BH36" s="36">
        <v>3.2602229999999999</v>
      </c>
      <c r="BI36" s="37">
        <v>3.4884620000000002</v>
      </c>
      <c r="BJ36" s="37">
        <v>4.1725490000000001</v>
      </c>
      <c r="BK36" s="36">
        <v>4.5665399999999998</v>
      </c>
      <c r="BL36" s="36">
        <v>4.0930229999999996</v>
      </c>
      <c r="BM36" s="37">
        <v>3.4239999999999999</v>
      </c>
      <c r="BN36" s="37">
        <v>3.4511280000000002</v>
      </c>
      <c r="BO36" s="36">
        <v>4.7255640000000003</v>
      </c>
      <c r="BP36" s="36">
        <v>3.8164060000000002</v>
      </c>
      <c r="BQ36" s="36">
        <v>3.6317689999999998</v>
      </c>
      <c r="BR36" s="38"/>
      <c r="BS36" s="38"/>
      <c r="BT36" s="36">
        <v>3.8571430000000002</v>
      </c>
      <c r="BU36" s="38"/>
      <c r="BV36" s="38"/>
      <c r="BW36" s="37">
        <v>4.0487799999999998</v>
      </c>
      <c r="BX36" s="37">
        <v>4.2023809999999999</v>
      </c>
      <c r="BY36" s="37">
        <v>4.2857139999999996</v>
      </c>
      <c r="BZ36" s="37">
        <v>4.0680269999999998</v>
      </c>
      <c r="CA36" s="37">
        <v>4.75</v>
      </c>
      <c r="CB36" s="37">
        <v>4.632727</v>
      </c>
      <c r="CC36" s="36">
        <v>3.8373020000000002</v>
      </c>
      <c r="CD36" s="36">
        <v>3.995984</v>
      </c>
      <c r="CE36" s="36">
        <v>3.9888889999999999</v>
      </c>
      <c r="CF36" s="36">
        <v>5.189781</v>
      </c>
      <c r="CG36" s="36">
        <v>5.0996309999999996</v>
      </c>
      <c r="CH36" s="36">
        <v>4.8270039999999996</v>
      </c>
      <c r="CI36" s="38">
        <v>0.17689530685920576</v>
      </c>
      <c r="CJ36" s="38">
        <v>0.66064981949458479</v>
      </c>
      <c r="CK36" s="38">
        <v>0.1299638989169675</v>
      </c>
      <c r="CL36" s="38">
        <v>3.2490974729241874E-2</v>
      </c>
      <c r="CM36" s="36">
        <v>4.7072070000000004</v>
      </c>
      <c r="CN36" s="36">
        <v>4.5874439999999996</v>
      </c>
      <c r="CO36" s="36">
        <v>4.34375</v>
      </c>
      <c r="CP36" s="36">
        <v>4.4349780000000001</v>
      </c>
      <c r="CQ36" s="38">
        <v>8.3032490974729242E-2</v>
      </c>
      <c r="CR36" s="38">
        <v>0.22021660649819494</v>
      </c>
      <c r="CS36" s="38">
        <v>0.45487364620938631</v>
      </c>
      <c r="CT36" s="38">
        <v>0.24187725631768953</v>
      </c>
      <c r="CU36" s="38"/>
      <c r="CV36" s="38"/>
      <c r="CW36" s="36">
        <v>4.6064259999999999</v>
      </c>
      <c r="CX36" s="36">
        <v>4.4417669999999996</v>
      </c>
      <c r="CY36" s="36">
        <v>4.2021660000000001</v>
      </c>
      <c r="CZ36" s="36">
        <v>3.819188</v>
      </c>
      <c r="DA36" s="36">
        <v>3.4871789999999998</v>
      </c>
      <c r="DB36" s="36">
        <v>3.8168500000000001</v>
      </c>
      <c r="DC36" s="36">
        <v>3.9471699999999998</v>
      </c>
      <c r="DD36" s="36">
        <v>4.1512919999999998</v>
      </c>
      <c r="DE36" s="36">
        <v>4.1407939999999996</v>
      </c>
      <c r="DF36" s="36">
        <v>4.1618259999999996</v>
      </c>
      <c r="DG36" s="37">
        <v>3.9658540000000002</v>
      </c>
      <c r="DH36" s="37">
        <v>4.1618259999999996</v>
      </c>
      <c r="DI36" s="37">
        <v>4.1301119999999996</v>
      </c>
      <c r="DJ36" s="37">
        <v>4.0038309999999999</v>
      </c>
      <c r="DK36" s="36">
        <v>4.1413039999999999</v>
      </c>
      <c r="DL36" s="36">
        <v>3.4086020000000001</v>
      </c>
      <c r="DM36" s="36">
        <v>3.6976740000000001</v>
      </c>
      <c r="DN36" s="37">
        <v>3.837545</v>
      </c>
      <c r="DO36" s="38">
        <v>0.40433212996389889</v>
      </c>
      <c r="DP36" s="38">
        <v>0.35379061371841153</v>
      </c>
      <c r="DQ36" s="38">
        <v>6.8592057761732855E-2</v>
      </c>
      <c r="DR36" s="38">
        <v>0.17328519855595667</v>
      </c>
      <c r="DS36" s="37">
        <v>5.355372</v>
      </c>
      <c r="DT36" s="36">
        <v>5.1681030000000003</v>
      </c>
      <c r="DU36" s="36">
        <v>3.8578429999999999</v>
      </c>
      <c r="DV36" s="38">
        <v>0.30685920577617326</v>
      </c>
      <c r="DW36" s="38">
        <v>0.38628158844765342</v>
      </c>
      <c r="DX36" s="38">
        <v>0.11552346570397112</v>
      </c>
      <c r="DY36" s="38">
        <v>0.1407942238267148</v>
      </c>
      <c r="DZ36" s="38">
        <v>5.0541516245487361E-2</v>
      </c>
      <c r="EA36" s="36">
        <v>5.3291139999999997</v>
      </c>
      <c r="EB36" s="36">
        <v>5.2936170000000002</v>
      </c>
      <c r="EC36" s="36">
        <v>4.1402710000000003</v>
      </c>
      <c r="ED36" s="36" t="s">
        <v>270</v>
      </c>
      <c r="EE36" s="36" t="s">
        <v>270</v>
      </c>
      <c r="EF36" s="36">
        <v>4.0505420000000001</v>
      </c>
      <c r="EG36" s="38">
        <v>7.5812274368231042E-2</v>
      </c>
      <c r="EH36" s="38">
        <v>0.56678700361010825</v>
      </c>
      <c r="EI36" s="38">
        <v>0.31046931407942241</v>
      </c>
      <c r="EJ36" s="38">
        <v>4.6931407942238268E-2</v>
      </c>
      <c r="EK36" s="38">
        <v>0.44043321299638988</v>
      </c>
      <c r="EL36" s="38">
        <v>0.11913357400722022</v>
      </c>
      <c r="EM36" s="38">
        <v>0.19855595667870035</v>
      </c>
      <c r="EN36" s="38">
        <v>0.1588447653429603</v>
      </c>
      <c r="EO36" s="38">
        <v>8.3032490974729242E-2</v>
      </c>
      <c r="EP36" s="36"/>
      <c r="EQ36" s="36"/>
      <c r="ER36" s="36"/>
      <c r="ES36" s="37"/>
      <c r="ET36" s="38"/>
      <c r="EU36" s="38"/>
      <c r="EV36" s="38"/>
      <c r="EW36" s="38"/>
      <c r="EX36" s="37"/>
      <c r="EY36" s="36"/>
      <c r="EZ36" s="36"/>
      <c r="FA36" s="38"/>
      <c r="FB36" s="38"/>
      <c r="FC36" s="38"/>
      <c r="FD36" s="38"/>
      <c r="FE36" s="38"/>
      <c r="FF36" s="36"/>
      <c r="FG36" s="36"/>
      <c r="FH36" s="36"/>
      <c r="FI36" s="36"/>
      <c r="FJ36" s="36"/>
      <c r="FK36" s="36"/>
      <c r="FL36" s="38"/>
      <c r="FM36" s="38"/>
      <c r="FN36" s="38"/>
      <c r="FO36" s="38"/>
      <c r="FP36" s="38"/>
      <c r="FQ36" s="38"/>
      <c r="FR36" s="38"/>
      <c r="FS36" s="38"/>
      <c r="FT36" s="38"/>
      <c r="FU36" s="37"/>
      <c r="FV36" s="37"/>
      <c r="FW36" s="37"/>
      <c r="FX36" s="37"/>
      <c r="FY36" s="37"/>
      <c r="FZ36" s="37"/>
      <c r="GA36" s="37"/>
      <c r="GB36" s="37"/>
      <c r="GC36" s="38"/>
      <c r="GD36" s="38"/>
      <c r="GE36" s="37"/>
      <c r="GF36" s="36"/>
      <c r="GG36" s="38"/>
      <c r="GH36" s="38"/>
      <c r="GI36" s="36"/>
      <c r="GJ36" s="38"/>
      <c r="GK36" s="38"/>
      <c r="GL36" s="36"/>
      <c r="GM36" s="37"/>
      <c r="GN36" s="37"/>
      <c r="GO36" s="37"/>
      <c r="GP36" s="37"/>
      <c r="GQ36" s="36"/>
      <c r="GR36" s="36"/>
      <c r="GS36" s="38"/>
      <c r="GT36" s="38"/>
      <c r="GU36" s="38"/>
      <c r="GV36" s="38"/>
      <c r="GW36" s="38"/>
      <c r="GX36" s="38"/>
      <c r="GY36" s="38"/>
      <c r="GZ36" s="38"/>
      <c r="HA36" s="38"/>
      <c r="HB36" s="36"/>
      <c r="HC36" s="36"/>
      <c r="HD36" s="38"/>
      <c r="HE36" s="38"/>
      <c r="HF36" s="36"/>
      <c r="HG36" s="38"/>
      <c r="HH36" s="38"/>
      <c r="HI36" s="36"/>
      <c r="HJ36" s="36"/>
      <c r="HK36" s="36"/>
      <c r="HL36" s="36"/>
      <c r="HM36" s="37"/>
      <c r="HN36" s="37"/>
      <c r="HO36" s="36"/>
      <c r="HP36" s="38"/>
      <c r="HQ36" s="38"/>
      <c r="HR36" s="38"/>
      <c r="HS36" s="38"/>
      <c r="HT36" s="38"/>
      <c r="HU36" s="38"/>
      <c r="HV36" s="38"/>
      <c r="HW36" s="38"/>
      <c r="HX36" s="38"/>
    </row>
    <row r="37" spans="1:232" x14ac:dyDescent="0.25">
      <c r="A37" s="47" t="s">
        <v>308</v>
      </c>
      <c r="B37" s="38">
        <v>0</v>
      </c>
      <c r="C37" s="38">
        <v>0</v>
      </c>
      <c r="D37" s="38">
        <v>0.41379310344827586</v>
      </c>
      <c r="E37" s="38">
        <v>0.55172413793103448</v>
      </c>
      <c r="F37" s="38">
        <v>3.4482758620689655E-2</v>
      </c>
      <c r="G37" s="38">
        <v>0.27586206896551724</v>
      </c>
      <c r="H37" s="38">
        <f t="shared" ref="H37:H40" si="12">1-G37</f>
        <v>0.72413793103448276</v>
      </c>
      <c r="I37" s="38">
        <v>0.2413793103448276</v>
      </c>
      <c r="J37" s="38">
        <f t="shared" si="11"/>
        <v>0.75862068965517238</v>
      </c>
      <c r="K37" s="38"/>
      <c r="L37" s="38"/>
      <c r="M37" s="37">
        <v>5</v>
      </c>
      <c r="N37" s="38"/>
      <c r="O37" s="38"/>
      <c r="P37" s="37">
        <v>3.8571430000000002</v>
      </c>
      <c r="Q37" s="38"/>
      <c r="R37" s="38"/>
      <c r="S37" s="37">
        <v>4.5714290000000002</v>
      </c>
      <c r="T37" s="37">
        <v>4.24</v>
      </c>
      <c r="U37" s="37">
        <v>4.08</v>
      </c>
      <c r="V37" s="37">
        <v>3.76</v>
      </c>
      <c r="W37" s="36">
        <v>4.2</v>
      </c>
      <c r="X37" s="37">
        <v>3.5714290000000002</v>
      </c>
      <c r="Y37" s="37">
        <v>3.714286</v>
      </c>
      <c r="Z37" s="36">
        <v>4</v>
      </c>
      <c r="AA37" s="36">
        <v>4.5999999999999996</v>
      </c>
      <c r="AB37" s="36">
        <v>4.5199999999999996</v>
      </c>
      <c r="AC37" s="36">
        <v>3.64</v>
      </c>
      <c r="AD37" s="36">
        <v>4.32</v>
      </c>
      <c r="AE37" s="36">
        <v>4.6315790000000003</v>
      </c>
      <c r="AF37" s="36">
        <v>4.5789470000000003</v>
      </c>
      <c r="AG37" s="36">
        <v>4.6315790000000003</v>
      </c>
      <c r="AH37" s="36">
        <v>4.7894740000000002</v>
      </c>
      <c r="AI37" s="38"/>
      <c r="AJ37" s="38"/>
      <c r="AK37" s="36">
        <v>4.95</v>
      </c>
      <c r="AL37" s="36">
        <v>5</v>
      </c>
      <c r="AM37" s="36">
        <v>3.6</v>
      </c>
      <c r="AN37" s="36">
        <v>3.5714290000000002</v>
      </c>
      <c r="AO37" s="37">
        <v>3.5714290000000002</v>
      </c>
      <c r="AP37" s="37">
        <v>4</v>
      </c>
      <c r="AQ37" s="36">
        <v>4</v>
      </c>
      <c r="AR37" s="36">
        <v>4.1428570000000002</v>
      </c>
      <c r="AS37" s="36">
        <v>4.4074070000000001</v>
      </c>
      <c r="AT37" s="38"/>
      <c r="AU37" s="38"/>
      <c r="AV37" s="37">
        <v>3.3571430000000002</v>
      </c>
      <c r="AW37" s="37">
        <v>3.5714290000000002</v>
      </c>
      <c r="AX37" s="36">
        <v>4.7142860000000004</v>
      </c>
      <c r="AY37" s="38"/>
      <c r="AZ37" s="38"/>
      <c r="BA37" s="36">
        <v>5.5</v>
      </c>
      <c r="BB37" s="36">
        <v>5.625</v>
      </c>
      <c r="BC37" s="36">
        <v>5.375</v>
      </c>
      <c r="BD37" s="37">
        <v>5.3214290000000002</v>
      </c>
      <c r="BE37" s="37">
        <v>5.461538</v>
      </c>
      <c r="BF37" s="36">
        <v>5.0357139999999996</v>
      </c>
      <c r="BG37" s="36">
        <v>5.1923079999999997</v>
      </c>
      <c r="BH37" s="36">
        <v>5.2857139999999996</v>
      </c>
      <c r="BI37" s="37">
        <v>5.4</v>
      </c>
      <c r="BJ37" s="37">
        <v>5.2592590000000001</v>
      </c>
      <c r="BK37" s="36">
        <v>5.4074070000000001</v>
      </c>
      <c r="BL37" s="36">
        <v>4.5769229999999999</v>
      </c>
      <c r="BM37" s="37">
        <v>4.9310340000000004</v>
      </c>
      <c r="BN37" s="37">
        <v>4.2142860000000004</v>
      </c>
      <c r="BO37" s="36">
        <v>4.961538</v>
      </c>
      <c r="BP37" s="36">
        <v>4.2</v>
      </c>
      <c r="BQ37" s="36">
        <v>4.4482759999999999</v>
      </c>
      <c r="BR37" s="38"/>
      <c r="BS37" s="38"/>
      <c r="BT37" s="36">
        <v>4.6666670000000003</v>
      </c>
      <c r="BU37" s="38"/>
      <c r="BV37" s="38"/>
      <c r="BW37" s="37">
        <v>4.5</v>
      </c>
      <c r="BX37" s="37">
        <v>4.9090910000000001</v>
      </c>
      <c r="BY37" s="37">
        <v>4.8181820000000002</v>
      </c>
      <c r="BZ37" s="37">
        <v>4.4444439999999998</v>
      </c>
      <c r="CA37" s="37">
        <v>5.5555560000000002</v>
      </c>
      <c r="CB37" s="37">
        <v>5.6296299999999997</v>
      </c>
      <c r="CC37" s="36">
        <v>5.3214290000000002</v>
      </c>
      <c r="CD37" s="36">
        <v>5.3571429999999998</v>
      </c>
      <c r="CE37" s="36">
        <v>4.6071429999999998</v>
      </c>
      <c r="CF37" s="36">
        <v>5.7241379999999999</v>
      </c>
      <c r="CG37" s="36">
        <v>5.5714290000000002</v>
      </c>
      <c r="CH37" s="36">
        <v>5.2272730000000003</v>
      </c>
      <c r="CI37" s="38">
        <v>0.13793103448275862</v>
      </c>
      <c r="CJ37" s="38">
        <v>0.55172413793103448</v>
      </c>
      <c r="CK37" s="38">
        <v>0.31034482758620691</v>
      </c>
      <c r="CL37" s="38">
        <v>0</v>
      </c>
      <c r="CM37" s="36">
        <v>5.4347830000000004</v>
      </c>
      <c r="CN37" s="36">
        <v>4.913043</v>
      </c>
      <c r="CO37" s="36">
        <v>4.625</v>
      </c>
      <c r="CP37" s="36">
        <v>4.5</v>
      </c>
      <c r="CQ37" s="38">
        <v>0.20689655172413793</v>
      </c>
      <c r="CR37" s="38">
        <v>0.2413793103448276</v>
      </c>
      <c r="CS37" s="38">
        <v>0.44827586206896552</v>
      </c>
      <c r="CT37" s="38">
        <v>0.10344827586206896</v>
      </c>
      <c r="CU37" s="38"/>
      <c r="CV37" s="38"/>
      <c r="CW37" s="36">
        <v>5.3043480000000001</v>
      </c>
      <c r="CX37" s="36">
        <v>5.3913039999999999</v>
      </c>
      <c r="CY37" s="36">
        <v>5.0344829999999998</v>
      </c>
      <c r="CZ37" s="36">
        <v>4.3793100000000003</v>
      </c>
      <c r="DA37" s="36">
        <v>4</v>
      </c>
      <c r="DB37" s="36">
        <v>4.3928570000000002</v>
      </c>
      <c r="DC37" s="36">
        <v>5.0344829999999998</v>
      </c>
      <c r="DD37" s="36">
        <v>5.137931</v>
      </c>
      <c r="DE37" s="36">
        <v>3.964286</v>
      </c>
      <c r="DF37" s="36">
        <v>4.0588240000000004</v>
      </c>
      <c r="DG37" s="37">
        <v>4</v>
      </c>
      <c r="DH37" s="37">
        <v>4.4482759999999999</v>
      </c>
      <c r="DI37" s="37">
        <v>4.2592590000000001</v>
      </c>
      <c r="DJ37" s="37">
        <v>4.1851849999999997</v>
      </c>
      <c r="DK37" s="36">
        <v>4.7391300000000003</v>
      </c>
      <c r="DL37" s="36">
        <v>4.2857139999999996</v>
      </c>
      <c r="DM37" s="36">
        <v>4.45</v>
      </c>
      <c r="DN37" s="37">
        <v>4.4137930000000001</v>
      </c>
      <c r="DO37" s="38">
        <v>0.34482758620689657</v>
      </c>
      <c r="DP37" s="38">
        <v>0.10344827586206896</v>
      </c>
      <c r="DQ37" s="38">
        <v>0.20689655172413793</v>
      </c>
      <c r="DR37" s="38">
        <v>0.34482758620689657</v>
      </c>
      <c r="DS37" s="37">
        <v>5.7037040000000001</v>
      </c>
      <c r="DT37" s="36">
        <v>5.5714290000000002</v>
      </c>
      <c r="DU37" s="36">
        <v>5</v>
      </c>
      <c r="DV37" s="38">
        <v>0.20689655172413793</v>
      </c>
      <c r="DW37" s="38">
        <v>6.8965517241379309E-2</v>
      </c>
      <c r="DX37" s="38">
        <v>6.8965517241379309E-2</v>
      </c>
      <c r="DY37" s="38">
        <v>0.10344827586206896</v>
      </c>
      <c r="DZ37" s="38">
        <v>0.55172413793103448</v>
      </c>
      <c r="EA37" s="36">
        <v>5.5714290000000002</v>
      </c>
      <c r="EB37" s="36">
        <v>5.5</v>
      </c>
      <c r="EC37" s="36">
        <v>4.75</v>
      </c>
      <c r="ED37" s="36" t="s">
        <v>270</v>
      </c>
      <c r="EE37" s="36" t="s">
        <v>270</v>
      </c>
      <c r="EF37" s="36">
        <v>4.5172410000000003</v>
      </c>
      <c r="EG37" s="38">
        <v>0</v>
      </c>
      <c r="EH37" s="38">
        <v>0.34482758620689657</v>
      </c>
      <c r="EI37" s="38">
        <v>0.55172413793103448</v>
      </c>
      <c r="EJ37" s="38">
        <v>0.10344827586206896</v>
      </c>
      <c r="EK37" s="38">
        <v>0.34482758620689657</v>
      </c>
      <c r="EL37" s="38">
        <v>3.4482758620689655E-2</v>
      </c>
      <c r="EM37" s="38">
        <v>0.13793103448275862</v>
      </c>
      <c r="EN37" s="38">
        <v>0.2413793103448276</v>
      </c>
      <c r="EO37" s="38">
        <v>0.2413793103448276</v>
      </c>
      <c r="EP37" s="36"/>
      <c r="EQ37" s="36"/>
      <c r="ER37" s="36"/>
      <c r="ES37" s="37"/>
      <c r="ET37" s="38"/>
      <c r="EU37" s="38"/>
      <c r="EV37" s="38"/>
      <c r="EW37" s="38"/>
      <c r="EX37" s="37"/>
      <c r="EY37" s="36"/>
      <c r="EZ37" s="36"/>
      <c r="FA37" s="38"/>
      <c r="FB37" s="38"/>
      <c r="FC37" s="38"/>
      <c r="FD37" s="38"/>
      <c r="FE37" s="38"/>
      <c r="FF37" s="36"/>
      <c r="FG37" s="36"/>
      <c r="FH37" s="36"/>
      <c r="FI37" s="36"/>
      <c r="FJ37" s="36"/>
      <c r="FK37" s="36"/>
      <c r="FL37" s="38"/>
      <c r="FM37" s="38"/>
      <c r="FN37" s="38"/>
      <c r="FO37" s="38"/>
      <c r="FP37" s="38"/>
      <c r="FQ37" s="38"/>
      <c r="FR37" s="38"/>
      <c r="FS37" s="38"/>
      <c r="FT37" s="38"/>
      <c r="FU37" s="37"/>
      <c r="FV37" s="37"/>
      <c r="FW37" s="37"/>
      <c r="FX37" s="37"/>
      <c r="FY37" s="37"/>
      <c r="FZ37" s="37"/>
      <c r="GA37" s="37"/>
      <c r="GB37" s="37"/>
      <c r="GC37" s="38"/>
      <c r="GD37" s="38"/>
      <c r="GE37" s="37"/>
      <c r="GF37" s="36"/>
      <c r="GG37" s="38"/>
      <c r="GH37" s="38"/>
      <c r="GI37" s="36"/>
      <c r="GJ37" s="38"/>
      <c r="GK37" s="38"/>
      <c r="GL37" s="36"/>
      <c r="GM37" s="37"/>
      <c r="GN37" s="37"/>
      <c r="GO37" s="37"/>
      <c r="GP37" s="37"/>
      <c r="GQ37" s="36"/>
      <c r="GR37" s="36"/>
      <c r="GS37" s="38"/>
      <c r="GT37" s="38"/>
      <c r="GU37" s="38"/>
      <c r="GV37" s="38"/>
      <c r="GW37" s="38"/>
      <c r="GX37" s="38"/>
      <c r="GY37" s="38"/>
      <c r="GZ37" s="38"/>
      <c r="HA37" s="38"/>
      <c r="HB37" s="36"/>
      <c r="HC37" s="36"/>
      <c r="HD37" s="38"/>
      <c r="HE37" s="38"/>
      <c r="HF37" s="36"/>
      <c r="HG37" s="38"/>
      <c r="HH37" s="38"/>
      <c r="HI37" s="36"/>
      <c r="HJ37" s="36"/>
      <c r="HK37" s="36"/>
      <c r="HL37" s="36"/>
      <c r="HM37" s="37"/>
      <c r="HN37" s="37"/>
      <c r="HO37" s="36"/>
      <c r="HP37" s="38"/>
      <c r="HQ37" s="38"/>
      <c r="HR37" s="38"/>
      <c r="HS37" s="38"/>
      <c r="HT37" s="38"/>
      <c r="HU37" s="38"/>
      <c r="HV37" s="38"/>
      <c r="HW37" s="38"/>
      <c r="HX37" s="38"/>
    </row>
    <row r="38" spans="1:232" x14ac:dyDescent="0.25">
      <c r="A38" s="47" t="s">
        <v>309</v>
      </c>
      <c r="B38" s="38">
        <v>0</v>
      </c>
      <c r="C38" s="38">
        <v>2.0408163265306121E-2</v>
      </c>
      <c r="D38" s="38">
        <v>0.22448979591836735</v>
      </c>
      <c r="E38" s="38">
        <v>0.61224489795918369</v>
      </c>
      <c r="F38" s="38">
        <v>0.14285714285714285</v>
      </c>
      <c r="G38" s="38">
        <v>0.51020408163265307</v>
      </c>
      <c r="H38" s="38">
        <f t="shared" si="12"/>
        <v>0.48979591836734693</v>
      </c>
      <c r="I38" s="38">
        <v>0.16326530612244897</v>
      </c>
      <c r="J38" s="38">
        <f t="shared" si="11"/>
        <v>0.83673469387755106</v>
      </c>
      <c r="K38" s="38"/>
      <c r="L38" s="38"/>
      <c r="M38" s="37">
        <v>4</v>
      </c>
      <c r="N38" s="38"/>
      <c r="O38" s="38"/>
      <c r="P38" s="37">
        <v>3.6</v>
      </c>
      <c r="Q38" s="38"/>
      <c r="R38" s="38"/>
      <c r="S38" s="37">
        <v>3.7272729999999998</v>
      </c>
      <c r="T38" s="37">
        <v>3.4230770000000001</v>
      </c>
      <c r="U38" s="37">
        <v>3.1153849999999998</v>
      </c>
      <c r="V38" s="37">
        <v>2.5</v>
      </c>
      <c r="W38" s="36">
        <v>2.8846150000000002</v>
      </c>
      <c r="X38" s="37">
        <v>3.125</v>
      </c>
      <c r="Y38" s="37">
        <v>3.625</v>
      </c>
      <c r="Z38" s="36">
        <v>4.1428570000000002</v>
      </c>
      <c r="AA38" s="36">
        <v>3.7714289999999999</v>
      </c>
      <c r="AB38" s="36">
        <v>3.4857140000000002</v>
      </c>
      <c r="AC38" s="36">
        <v>2.5142859999999998</v>
      </c>
      <c r="AD38" s="36">
        <v>3</v>
      </c>
      <c r="AE38" s="36">
        <v>3.8928569999999998</v>
      </c>
      <c r="AF38" s="36">
        <v>3.964286</v>
      </c>
      <c r="AG38" s="36">
        <v>3.3571430000000002</v>
      </c>
      <c r="AH38" s="36">
        <v>3.75</v>
      </c>
      <c r="AI38" s="38"/>
      <c r="AJ38" s="38"/>
      <c r="AK38" s="36">
        <v>4.8181820000000002</v>
      </c>
      <c r="AL38" s="36">
        <v>4.7272730000000003</v>
      </c>
      <c r="AM38" s="36">
        <v>5.2272730000000003</v>
      </c>
      <c r="AN38" s="36">
        <v>3.375</v>
      </c>
      <c r="AO38" s="37">
        <v>3.375</v>
      </c>
      <c r="AP38" s="37">
        <v>3.125</v>
      </c>
      <c r="AQ38" s="36">
        <v>3.714286</v>
      </c>
      <c r="AR38" s="36">
        <v>4</v>
      </c>
      <c r="AS38" s="36">
        <v>3.7179489999999999</v>
      </c>
      <c r="AT38" s="38"/>
      <c r="AU38" s="38"/>
      <c r="AV38" s="37">
        <v>3.0909089999999999</v>
      </c>
      <c r="AW38" s="37">
        <v>2.6818179999999998</v>
      </c>
      <c r="AX38" s="36">
        <v>3.7727270000000002</v>
      </c>
      <c r="AY38" s="38"/>
      <c r="AZ38" s="38"/>
      <c r="BA38" s="36">
        <v>3.5714290000000002</v>
      </c>
      <c r="BB38" s="36">
        <v>3.4761899999999999</v>
      </c>
      <c r="BC38" s="36">
        <v>3.8095240000000001</v>
      </c>
      <c r="BD38" s="37">
        <v>3.714286</v>
      </c>
      <c r="BE38" s="37">
        <v>3.7916669999999999</v>
      </c>
      <c r="BF38" s="36">
        <v>3.6530610000000001</v>
      </c>
      <c r="BG38" s="36">
        <v>3.7346940000000002</v>
      </c>
      <c r="BH38" s="36">
        <v>3.5625</v>
      </c>
      <c r="BI38" s="37">
        <v>3.553191</v>
      </c>
      <c r="BJ38" s="37">
        <v>3.9777779999999998</v>
      </c>
      <c r="BK38" s="36">
        <v>4.404255</v>
      </c>
      <c r="BL38" s="36">
        <v>2.925926</v>
      </c>
      <c r="BM38" s="37">
        <v>3.75</v>
      </c>
      <c r="BN38" s="37">
        <v>3.413043</v>
      </c>
      <c r="BO38" s="36">
        <v>4.2</v>
      </c>
      <c r="BP38" s="36">
        <v>3.6666669999999999</v>
      </c>
      <c r="BQ38" s="36">
        <v>3.3061219999999998</v>
      </c>
      <c r="BR38" s="38"/>
      <c r="BS38" s="38"/>
      <c r="BT38" s="36">
        <v>4.3125</v>
      </c>
      <c r="BU38" s="38"/>
      <c r="BV38" s="38"/>
      <c r="BW38" s="37">
        <v>3.8571430000000002</v>
      </c>
      <c r="BX38" s="37">
        <v>4.3</v>
      </c>
      <c r="BY38" s="37">
        <v>4.3</v>
      </c>
      <c r="BZ38" s="37">
        <v>4.038462</v>
      </c>
      <c r="CA38" s="37">
        <v>4.3061220000000002</v>
      </c>
      <c r="CB38" s="37">
        <v>4.1224489999999996</v>
      </c>
      <c r="CC38" s="36">
        <v>3.8913039999999999</v>
      </c>
      <c r="CD38" s="36">
        <v>3.8043480000000001</v>
      </c>
      <c r="CE38" s="36">
        <v>4.1428570000000002</v>
      </c>
      <c r="CF38" s="36">
        <v>4.5714290000000002</v>
      </c>
      <c r="CG38" s="36">
        <v>4.4166670000000003</v>
      </c>
      <c r="CH38" s="36">
        <v>4.3333329999999997</v>
      </c>
      <c r="CI38" s="38">
        <v>0.10204081632653061</v>
      </c>
      <c r="CJ38" s="38">
        <v>0.73469387755102045</v>
      </c>
      <c r="CK38" s="38">
        <v>0.14285714285714285</v>
      </c>
      <c r="CL38" s="38">
        <v>2.0408163265306121E-2</v>
      </c>
      <c r="CM38" s="36">
        <v>4.1190480000000003</v>
      </c>
      <c r="CN38" s="36">
        <v>4.0714290000000002</v>
      </c>
      <c r="CO38" s="36">
        <v>3.9767440000000001</v>
      </c>
      <c r="CP38" s="36">
        <v>3.9523809999999999</v>
      </c>
      <c r="CQ38" s="38">
        <v>0.24489795918367346</v>
      </c>
      <c r="CR38" s="38">
        <v>0.22448979591836735</v>
      </c>
      <c r="CS38" s="38">
        <v>0.42857142857142855</v>
      </c>
      <c r="CT38" s="38">
        <v>0.10204081632653061</v>
      </c>
      <c r="CU38" s="1"/>
      <c r="CV38" s="1"/>
      <c r="CW38" s="36">
        <v>4</v>
      </c>
      <c r="CX38" s="36">
        <v>4.1388889999999998</v>
      </c>
      <c r="CY38" s="36">
        <v>3.8163269999999998</v>
      </c>
      <c r="CZ38" s="36">
        <v>3.7021280000000001</v>
      </c>
      <c r="DA38" s="36">
        <v>3.5208330000000001</v>
      </c>
      <c r="DB38" s="36">
        <v>3.6666669999999999</v>
      </c>
      <c r="DC38" s="36">
        <v>3.9148939999999999</v>
      </c>
      <c r="DD38" s="36">
        <v>3.7872340000000002</v>
      </c>
      <c r="DE38" s="36">
        <v>4</v>
      </c>
      <c r="DF38" s="36">
        <v>3.8333330000000001</v>
      </c>
      <c r="DG38" s="37">
        <v>3.9534880000000001</v>
      </c>
      <c r="DH38" s="37">
        <v>4.2291670000000003</v>
      </c>
      <c r="DI38" s="37">
        <v>3.4</v>
      </c>
      <c r="DJ38" s="37">
        <v>3.355556</v>
      </c>
      <c r="DK38" s="36">
        <v>4.2285709999999996</v>
      </c>
      <c r="DL38" s="36">
        <v>3.8260869999999998</v>
      </c>
      <c r="DM38" s="36">
        <v>4.0714290000000002</v>
      </c>
      <c r="DN38" s="37">
        <v>3.6122450000000002</v>
      </c>
      <c r="DO38" s="38">
        <v>0.67346938775510201</v>
      </c>
      <c r="DP38" s="38">
        <v>0.22448979591836735</v>
      </c>
      <c r="DQ38" s="38">
        <v>0</v>
      </c>
      <c r="DR38" s="38">
        <v>0.10204081632653061</v>
      </c>
      <c r="DS38" s="37">
        <v>4.5476190000000001</v>
      </c>
      <c r="DT38" s="36">
        <v>4.2368420000000002</v>
      </c>
      <c r="DU38" s="36">
        <v>3.3243239999999998</v>
      </c>
      <c r="DV38" s="38">
        <v>0.40816326530612246</v>
      </c>
      <c r="DW38" s="38">
        <v>0.30612244897959184</v>
      </c>
      <c r="DX38" s="38">
        <v>8.1632653061224483E-2</v>
      </c>
      <c r="DY38" s="38">
        <v>6.1224489795918366E-2</v>
      </c>
      <c r="DZ38" s="38">
        <v>0.14285714285714285</v>
      </c>
      <c r="EA38" s="36">
        <v>4.3030299999999997</v>
      </c>
      <c r="EB38" s="36">
        <v>4.40625</v>
      </c>
      <c r="EC38" s="36">
        <v>3.21875</v>
      </c>
      <c r="ED38" s="36" t="s">
        <v>270</v>
      </c>
      <c r="EE38" s="36" t="s">
        <v>270</v>
      </c>
      <c r="EF38" s="36">
        <v>3.6326529999999999</v>
      </c>
      <c r="EG38" s="38">
        <v>6.1224489795918366E-2</v>
      </c>
      <c r="EH38" s="38">
        <v>0.55102040816326525</v>
      </c>
      <c r="EI38" s="38">
        <v>0.34693877551020408</v>
      </c>
      <c r="EJ38" s="38">
        <v>4.0816326530612242E-2</v>
      </c>
      <c r="EK38" s="38">
        <v>0.2857142857142857</v>
      </c>
      <c r="EL38" s="38">
        <v>6.1224489795918366E-2</v>
      </c>
      <c r="EM38" s="38">
        <v>0.18367346938775511</v>
      </c>
      <c r="EN38" s="38">
        <v>0.34693877551020408</v>
      </c>
      <c r="EO38" s="38">
        <v>0.12244897959183673</v>
      </c>
      <c r="EP38" s="36"/>
      <c r="EQ38" s="36"/>
      <c r="ER38" s="36"/>
      <c r="ES38" s="37"/>
      <c r="ET38" s="38"/>
      <c r="EU38" s="38"/>
      <c r="EV38" s="38"/>
      <c r="EW38" s="38"/>
      <c r="EX38" s="37"/>
      <c r="EY38" s="36"/>
      <c r="EZ38" s="36"/>
      <c r="FA38" s="38"/>
      <c r="FB38" s="38"/>
      <c r="FC38" s="38"/>
      <c r="FD38" s="38"/>
      <c r="FE38" s="38"/>
      <c r="FF38" s="36"/>
      <c r="FG38" s="36"/>
      <c r="FH38" s="36"/>
      <c r="FI38" s="36"/>
      <c r="FJ38" s="36"/>
      <c r="FK38" s="36"/>
      <c r="FL38" s="38"/>
      <c r="FM38" s="38"/>
      <c r="FN38" s="38"/>
      <c r="FO38" s="38"/>
      <c r="FP38" s="38"/>
      <c r="FQ38" s="38"/>
      <c r="FR38" s="38"/>
      <c r="FS38" s="38"/>
      <c r="FT38" s="38"/>
      <c r="FU38" s="37"/>
      <c r="FV38" s="37"/>
      <c r="FW38" s="37"/>
      <c r="FX38" s="37"/>
      <c r="FY38" s="37"/>
      <c r="FZ38" s="37"/>
      <c r="GA38" s="37"/>
      <c r="GB38" s="37"/>
      <c r="GC38" s="38"/>
      <c r="GD38" s="38"/>
      <c r="GE38" s="37"/>
      <c r="GF38" s="36"/>
      <c r="GG38" s="38"/>
      <c r="GH38" s="38"/>
      <c r="GI38" s="36"/>
      <c r="GJ38" s="38"/>
      <c r="GK38" s="38"/>
      <c r="GL38" s="36"/>
      <c r="GM38" s="37"/>
      <c r="GN38" s="37"/>
      <c r="GO38" s="37"/>
      <c r="GP38" s="37"/>
      <c r="GQ38" s="36"/>
      <c r="GR38" s="36"/>
      <c r="GS38" s="38"/>
      <c r="GT38" s="38"/>
      <c r="GU38" s="38"/>
      <c r="GV38" s="38"/>
      <c r="GW38" s="38"/>
      <c r="GX38" s="38"/>
      <c r="GY38" s="38"/>
      <c r="GZ38" s="38"/>
      <c r="HA38" s="38"/>
      <c r="HB38" s="36"/>
      <c r="HC38" s="36"/>
      <c r="HD38" s="38"/>
      <c r="HE38" s="38"/>
      <c r="HF38" s="36"/>
      <c r="HG38" s="38"/>
      <c r="HH38" s="38"/>
      <c r="HI38" s="36"/>
      <c r="HJ38" s="36"/>
      <c r="HK38" s="36"/>
      <c r="HL38" s="36"/>
      <c r="HM38" s="37"/>
      <c r="HN38" s="37"/>
      <c r="HO38" s="36"/>
      <c r="HP38" s="38"/>
      <c r="HQ38" s="38"/>
      <c r="HR38" s="38"/>
      <c r="HS38" s="38"/>
      <c r="HT38" s="38"/>
      <c r="HU38" s="38"/>
      <c r="HV38" s="38"/>
      <c r="HW38" s="38"/>
      <c r="HX38" s="38"/>
    </row>
    <row r="39" spans="1:232" x14ac:dyDescent="0.25">
      <c r="A39" s="47" t="s">
        <v>310</v>
      </c>
      <c r="B39" s="38"/>
      <c r="C39" s="38"/>
      <c r="D39" s="38"/>
      <c r="E39" s="38"/>
      <c r="F39" s="38"/>
      <c r="G39" s="38">
        <v>0.14303178484107579</v>
      </c>
      <c r="H39" s="38">
        <f t="shared" si="12"/>
        <v>0.85696821515892418</v>
      </c>
      <c r="I39" s="38"/>
      <c r="J39" s="38"/>
      <c r="K39" s="38"/>
      <c r="L39" s="38"/>
      <c r="M39" s="37">
        <v>4.8166669999999998</v>
      </c>
      <c r="N39" s="38"/>
      <c r="O39" s="38"/>
      <c r="P39" s="37">
        <v>4.4376660000000001</v>
      </c>
      <c r="Q39" s="38"/>
      <c r="R39" s="38"/>
      <c r="S39" s="37">
        <v>4.8576389999999998</v>
      </c>
      <c r="T39" s="37">
        <v>3.2242989999999998</v>
      </c>
      <c r="U39" s="37">
        <v>3.261682</v>
      </c>
      <c r="V39" s="37">
        <v>3.261682</v>
      </c>
      <c r="W39" s="36">
        <v>3.261682</v>
      </c>
      <c r="X39" s="37" t="s">
        <v>270</v>
      </c>
      <c r="Y39" s="37" t="s">
        <v>270</v>
      </c>
      <c r="Z39" s="36" t="s">
        <v>270</v>
      </c>
      <c r="AA39" s="36">
        <v>4.9069459999999996</v>
      </c>
      <c r="AB39" s="36">
        <v>4.7313239999999999</v>
      </c>
      <c r="AC39" s="36">
        <v>4.0170380000000003</v>
      </c>
      <c r="AD39" s="36">
        <v>4.4954130000000001</v>
      </c>
      <c r="AE39" s="36">
        <v>4.9317510000000002</v>
      </c>
      <c r="AF39" s="36">
        <v>4.9080120000000003</v>
      </c>
      <c r="AG39" s="36">
        <v>4.5459940000000003</v>
      </c>
      <c r="AH39" s="36">
        <v>5.0326409999999999</v>
      </c>
      <c r="AI39" s="38"/>
      <c r="AJ39" s="38"/>
      <c r="AK39" s="36">
        <v>4.2382809999999997</v>
      </c>
      <c r="AL39" s="36">
        <v>4.4296879999999996</v>
      </c>
      <c r="AM39" s="36">
        <v>4.2148440000000003</v>
      </c>
      <c r="AN39" s="36">
        <v>2.5242719999999998</v>
      </c>
      <c r="AO39" s="37">
        <v>2.5686270000000002</v>
      </c>
      <c r="AP39" s="37">
        <v>2.6262629999999998</v>
      </c>
      <c r="AQ39" s="36">
        <v>2.872093</v>
      </c>
      <c r="AR39" s="36">
        <v>3.605769</v>
      </c>
      <c r="AS39" s="36">
        <v>4.205006</v>
      </c>
      <c r="AT39" s="38"/>
      <c r="AU39" s="38"/>
      <c r="AV39" s="37">
        <v>4.2334490000000002</v>
      </c>
      <c r="AW39" s="37">
        <v>4.0069689999999998</v>
      </c>
      <c r="AX39" s="36">
        <v>4.8571429999999998</v>
      </c>
      <c r="AY39" s="38"/>
      <c r="AZ39" s="38"/>
      <c r="BA39" s="36">
        <v>4.2163740000000001</v>
      </c>
      <c r="BB39" s="36">
        <v>3.464912</v>
      </c>
      <c r="BC39" s="36">
        <v>3.6900580000000001</v>
      </c>
      <c r="BD39" s="37">
        <v>3.6973850000000001</v>
      </c>
      <c r="BE39" s="37">
        <v>4.2172280000000004</v>
      </c>
      <c r="BF39" s="36">
        <v>4.1334980000000003</v>
      </c>
      <c r="BG39" s="36">
        <v>3.6950440000000002</v>
      </c>
      <c r="BH39" s="36">
        <v>4.0641850000000002</v>
      </c>
      <c r="BI39" s="37">
        <v>3.9325070000000002</v>
      </c>
      <c r="BJ39" s="37">
        <v>4.476261</v>
      </c>
      <c r="BK39" s="36" t="s">
        <v>270</v>
      </c>
      <c r="BL39" s="36" t="s">
        <v>270</v>
      </c>
      <c r="BM39" s="37">
        <v>3.7222879999999998</v>
      </c>
      <c r="BN39" s="37">
        <v>3.6305130000000001</v>
      </c>
      <c r="BO39" s="36" t="s">
        <v>270</v>
      </c>
      <c r="BP39" s="36">
        <v>3.449344</v>
      </c>
      <c r="BQ39" s="36">
        <v>3.8152560000000002</v>
      </c>
      <c r="BR39" s="38"/>
      <c r="BS39" s="38"/>
      <c r="BT39" s="36">
        <v>4.5070420000000002</v>
      </c>
      <c r="BU39" s="38"/>
      <c r="BV39" s="38"/>
      <c r="BW39" s="37">
        <v>4.2990649999999997</v>
      </c>
      <c r="BX39" s="37">
        <v>4.7189189999999996</v>
      </c>
      <c r="BY39" s="37">
        <v>4.6864860000000004</v>
      </c>
      <c r="BZ39" s="37">
        <v>4.4005929999999998</v>
      </c>
      <c r="CA39" s="37">
        <v>4.9127179999999999</v>
      </c>
      <c r="CB39" s="37">
        <v>4.9837090000000002</v>
      </c>
      <c r="CC39" s="36">
        <v>4.479889</v>
      </c>
      <c r="CD39" s="36">
        <v>4.6220359999999996</v>
      </c>
      <c r="CE39" s="36">
        <v>4.3959390000000003</v>
      </c>
      <c r="CF39" s="36">
        <v>5.2448230000000002</v>
      </c>
      <c r="CG39" s="36">
        <v>5.00861</v>
      </c>
      <c r="CH39" s="36">
        <v>5.0168299999999997</v>
      </c>
      <c r="CI39" s="38">
        <v>0.32181168057210968</v>
      </c>
      <c r="CJ39" s="38">
        <v>0.51609058402860553</v>
      </c>
      <c r="CK39" s="38">
        <v>0.14302741358760429</v>
      </c>
      <c r="CL39" s="38">
        <v>1.9070321811680571E-2</v>
      </c>
      <c r="CM39" s="36">
        <v>4.1964290000000002</v>
      </c>
      <c r="CN39" s="36">
        <v>4.0875000000000004</v>
      </c>
      <c r="CO39" s="36">
        <v>4.1845879999999998</v>
      </c>
      <c r="CP39" s="36">
        <v>4.1774190000000004</v>
      </c>
      <c r="CQ39" s="38">
        <v>6.0786650774731825E-2</v>
      </c>
      <c r="CR39" s="38">
        <v>7.7473182359952319E-2</v>
      </c>
      <c r="CS39" s="38">
        <v>0.57806912991656734</v>
      </c>
      <c r="CT39" s="38">
        <v>0.28367103694874851</v>
      </c>
      <c r="CU39" s="38"/>
      <c r="CV39" s="38"/>
      <c r="CW39" s="36">
        <v>4.9654730000000002</v>
      </c>
      <c r="CX39" s="36">
        <v>4.9026889999999996</v>
      </c>
      <c r="CY39" s="36">
        <v>4.5840290000000001</v>
      </c>
      <c r="CZ39" s="36" t="s">
        <v>270</v>
      </c>
      <c r="DA39" s="36">
        <v>3.852217</v>
      </c>
      <c r="DB39" s="36">
        <v>3.8133330000000001</v>
      </c>
      <c r="DC39" s="36" t="s">
        <v>270</v>
      </c>
      <c r="DD39" s="36">
        <v>4.3875780000000004</v>
      </c>
      <c r="DE39" s="36">
        <v>4.0952960000000003</v>
      </c>
      <c r="DF39" s="36">
        <v>4.2012099999999997</v>
      </c>
      <c r="DG39" s="37">
        <v>4.0824949999999998</v>
      </c>
      <c r="DH39" s="37">
        <v>3.9627849999999998</v>
      </c>
      <c r="DI39" s="37">
        <v>4.2348699999999999</v>
      </c>
      <c r="DJ39" s="37">
        <v>4.1443770000000004</v>
      </c>
      <c r="DK39" s="36">
        <v>4.3159720000000004</v>
      </c>
      <c r="DL39" s="36">
        <v>3.8125</v>
      </c>
      <c r="DM39" s="36">
        <v>4.1491709999999999</v>
      </c>
      <c r="DN39" s="37">
        <v>3.8843860000000001</v>
      </c>
      <c r="DO39" s="38">
        <v>0.64123957091775918</v>
      </c>
      <c r="DP39" s="38">
        <v>0.14302741358760429</v>
      </c>
      <c r="DQ39" s="38">
        <v>5.3635280095351609E-2</v>
      </c>
      <c r="DR39" s="38">
        <v>0.16209773539928488</v>
      </c>
      <c r="DS39" s="37">
        <v>5.4941690000000003</v>
      </c>
      <c r="DT39" s="36">
        <v>5.3960840000000001</v>
      </c>
      <c r="DU39" s="36">
        <v>3.9576720000000001</v>
      </c>
      <c r="DV39" s="38">
        <v>0.60190703218116803</v>
      </c>
      <c r="DW39" s="38">
        <v>0.25983313468414782</v>
      </c>
      <c r="DX39" s="38">
        <v>8.2240762812872473E-2</v>
      </c>
      <c r="DY39" s="38">
        <v>5.6019070321811679E-2</v>
      </c>
      <c r="DZ39" s="38">
        <v>0</v>
      </c>
      <c r="EA39" s="36">
        <v>5.4449339999999999</v>
      </c>
      <c r="EB39" s="36">
        <v>5.4351029999999998</v>
      </c>
      <c r="EC39" s="36">
        <v>3.8641109999999999</v>
      </c>
      <c r="ED39" s="36" t="s">
        <v>270</v>
      </c>
      <c r="EE39" s="36" t="s">
        <v>270</v>
      </c>
      <c r="EF39" s="36">
        <v>4.1597140000000001</v>
      </c>
      <c r="EG39" s="38">
        <v>5.7210965435041714E-2</v>
      </c>
      <c r="EH39" s="38">
        <v>0.54350417163289633</v>
      </c>
      <c r="EI39" s="38">
        <v>0.2765196662693683</v>
      </c>
      <c r="EJ39" s="38">
        <v>0.12276519666269368</v>
      </c>
      <c r="EK39" s="38">
        <v>0.42908224076281287</v>
      </c>
      <c r="EL39" s="38">
        <v>7.270560190703218E-2</v>
      </c>
      <c r="EM39" s="38">
        <v>0.1466030989272944</v>
      </c>
      <c r="EN39" s="38">
        <v>0.28843861740166865</v>
      </c>
      <c r="EO39" s="38">
        <v>6.3170441001191902E-2</v>
      </c>
      <c r="EP39" s="36"/>
      <c r="EQ39" s="36"/>
      <c r="ER39" s="36"/>
      <c r="ES39" s="36"/>
      <c r="ET39" s="37"/>
      <c r="EU39" s="36"/>
      <c r="EV39" s="36"/>
      <c r="EW39" s="36"/>
      <c r="EX39" s="37"/>
      <c r="EY39" s="37"/>
      <c r="EZ39" s="36"/>
      <c r="FA39" s="38"/>
      <c r="FB39" s="38"/>
      <c r="FC39" s="38"/>
      <c r="FD39" s="38"/>
      <c r="FE39" s="38"/>
      <c r="FF39" s="37"/>
      <c r="FG39" s="37"/>
      <c r="FH39" s="37"/>
      <c r="FI39" s="37"/>
      <c r="FJ39" s="36"/>
      <c r="FK39" s="36"/>
      <c r="FL39" s="38"/>
      <c r="FM39" s="38"/>
      <c r="FN39" s="38"/>
      <c r="FO39" s="38"/>
      <c r="FP39" s="38"/>
      <c r="FQ39" s="38"/>
      <c r="FR39" s="38"/>
      <c r="FS39" s="38"/>
      <c r="FT39" s="38"/>
      <c r="FU39" s="36"/>
      <c r="FV39" s="36"/>
      <c r="FW39" s="38"/>
      <c r="FX39" s="38"/>
      <c r="FY39" s="36"/>
      <c r="FZ39" s="38"/>
      <c r="GA39" s="38"/>
      <c r="GB39" s="36"/>
      <c r="GC39" s="36"/>
      <c r="GD39" s="36"/>
      <c r="GE39" s="36"/>
      <c r="GF39" s="37"/>
      <c r="GG39" s="37"/>
      <c r="GH39" s="36"/>
      <c r="GI39" s="38"/>
      <c r="GJ39" s="38"/>
      <c r="GK39" s="38"/>
      <c r="GL39" s="38"/>
      <c r="GM39" s="38"/>
      <c r="GN39" s="38"/>
      <c r="GO39" s="38"/>
      <c r="GP39" s="38"/>
      <c r="GQ39" s="38"/>
    </row>
    <row r="40" spans="1:232" x14ac:dyDescent="0.25">
      <c r="A40" s="47" t="s">
        <v>311</v>
      </c>
      <c r="B40" s="38"/>
      <c r="C40" s="38"/>
      <c r="D40" s="38"/>
      <c r="E40" s="38"/>
      <c r="F40" s="38"/>
      <c r="G40" s="38">
        <v>5.7142857142857141E-2</v>
      </c>
      <c r="H40" s="38">
        <f t="shared" si="12"/>
        <v>0.94285714285714284</v>
      </c>
      <c r="I40" s="38"/>
      <c r="J40" s="38"/>
      <c r="K40" s="38"/>
      <c r="L40" s="38"/>
      <c r="M40" s="37">
        <v>4.8333329999999997</v>
      </c>
      <c r="N40" s="38"/>
      <c r="O40" s="38"/>
      <c r="P40" s="37">
        <v>4.4647889999999997</v>
      </c>
      <c r="Q40" s="38"/>
      <c r="R40" s="38"/>
      <c r="S40" s="37">
        <v>4.8271600000000001</v>
      </c>
      <c r="T40" s="37">
        <v>3.726531</v>
      </c>
      <c r="U40" s="37">
        <v>3.5306120000000001</v>
      </c>
      <c r="V40" s="37" t="s">
        <v>270</v>
      </c>
      <c r="W40" s="36">
        <v>3.9061219999999999</v>
      </c>
      <c r="X40" s="37" t="s">
        <v>270</v>
      </c>
      <c r="Y40" s="37" t="s">
        <v>270</v>
      </c>
      <c r="Z40" s="36" t="s">
        <v>270</v>
      </c>
      <c r="AA40" s="36">
        <v>3.8417720000000002</v>
      </c>
      <c r="AB40" s="36">
        <v>3.993671</v>
      </c>
      <c r="AC40" s="36">
        <v>3.1835439999999999</v>
      </c>
      <c r="AD40" s="36">
        <v>3.443038</v>
      </c>
      <c r="AE40" s="36">
        <v>3.7446809999999999</v>
      </c>
      <c r="AF40" s="36" t="s">
        <v>270</v>
      </c>
      <c r="AG40" s="36" t="s">
        <v>270</v>
      </c>
      <c r="AH40" s="36" t="s">
        <v>270</v>
      </c>
      <c r="AI40" s="38"/>
      <c r="AJ40" s="38"/>
      <c r="AK40" s="36">
        <v>4.5846150000000003</v>
      </c>
      <c r="AL40" s="36">
        <v>4.6615380000000002</v>
      </c>
      <c r="AM40" s="36">
        <v>4.8</v>
      </c>
      <c r="AN40" s="36">
        <v>3.0307689999999998</v>
      </c>
      <c r="AO40" s="37">
        <v>2.9692310000000002</v>
      </c>
      <c r="AP40" s="37">
        <v>2.4461539999999999</v>
      </c>
      <c r="AQ40" s="36">
        <v>3.2615379999999998</v>
      </c>
      <c r="AR40" s="36">
        <v>3.0769229999999999</v>
      </c>
      <c r="AS40" s="36">
        <v>3.9877549999999999</v>
      </c>
      <c r="AT40" s="38"/>
      <c r="AU40" s="38"/>
      <c r="AV40" s="37">
        <v>3.6969699999999999</v>
      </c>
      <c r="AW40" s="37">
        <v>3.8585859999999998</v>
      </c>
      <c r="AX40" s="36">
        <v>4.4242419999999996</v>
      </c>
      <c r="AY40" s="38"/>
      <c r="AZ40" s="38"/>
      <c r="BA40" s="36">
        <v>4.3017240000000001</v>
      </c>
      <c r="BB40" s="36">
        <v>4.1034480000000002</v>
      </c>
      <c r="BC40" s="36">
        <v>4.3965519999999998</v>
      </c>
      <c r="BD40" s="37">
        <v>4.0548520000000003</v>
      </c>
      <c r="BE40" s="37">
        <v>4.2594139999999996</v>
      </c>
      <c r="BF40" s="36">
        <v>4.0555560000000002</v>
      </c>
      <c r="BG40" s="36">
        <v>4.0043290000000002</v>
      </c>
      <c r="BH40" s="36">
        <v>4.188034</v>
      </c>
      <c r="BI40" s="37">
        <v>4.1746720000000002</v>
      </c>
      <c r="BJ40" s="37">
        <v>4.5947139999999997</v>
      </c>
      <c r="BK40" s="36">
        <v>4.7260270000000002</v>
      </c>
      <c r="BL40" s="36">
        <v>3.8503940000000001</v>
      </c>
      <c r="BM40" s="37">
        <v>3.2745099999999998</v>
      </c>
      <c r="BN40" s="37" t="s">
        <v>270</v>
      </c>
      <c r="BO40" s="36" t="s">
        <v>270</v>
      </c>
      <c r="BP40" s="36" t="s">
        <v>270</v>
      </c>
      <c r="BQ40" s="36">
        <v>4.0489800000000002</v>
      </c>
      <c r="BR40" s="38"/>
      <c r="BS40" s="38"/>
      <c r="BT40" s="36">
        <v>4.0428569999999997</v>
      </c>
      <c r="BU40" s="38"/>
      <c r="BV40" s="38"/>
      <c r="BW40" s="37">
        <v>3.8421050000000001</v>
      </c>
      <c r="BX40" s="37">
        <v>4.3384619999999998</v>
      </c>
      <c r="BY40" s="37">
        <v>4.3538459999999999</v>
      </c>
      <c r="BZ40" s="37">
        <v>4.0813949999999997</v>
      </c>
      <c r="CA40" s="37">
        <v>4.8033469999999996</v>
      </c>
      <c r="CB40" s="37">
        <v>4.9958159999999996</v>
      </c>
      <c r="CC40" s="36">
        <v>4.5857140000000003</v>
      </c>
      <c r="CD40" s="36">
        <v>4.7238100000000003</v>
      </c>
      <c r="CE40" s="36">
        <v>4.4261600000000003</v>
      </c>
      <c r="CF40" s="36">
        <v>5.221311</v>
      </c>
      <c r="CG40" s="36">
        <v>4.5330579999999996</v>
      </c>
      <c r="CH40" s="36">
        <v>4.7098449999999996</v>
      </c>
      <c r="CI40" s="38">
        <v>0.10612244897959183</v>
      </c>
      <c r="CJ40" s="38">
        <v>0.71836734693877546</v>
      </c>
      <c r="CK40" s="38">
        <v>0.16734693877551021</v>
      </c>
      <c r="CL40" s="38">
        <v>8.1632653061224497E-3</v>
      </c>
      <c r="CM40" s="36">
        <v>4.3211009999999996</v>
      </c>
      <c r="CN40" s="36">
        <v>4.1697249999999997</v>
      </c>
      <c r="CO40" s="36">
        <v>3.894495</v>
      </c>
      <c r="CP40" s="36">
        <v>4.0925929999999999</v>
      </c>
      <c r="CQ40" s="38">
        <v>5.3061224489795916E-2</v>
      </c>
      <c r="CR40" s="38">
        <v>0.14693877551020409</v>
      </c>
      <c r="CS40" s="38">
        <v>0.51428571428571423</v>
      </c>
      <c r="CT40" s="38">
        <v>0.2857142857142857</v>
      </c>
      <c r="CU40" s="38"/>
      <c r="CV40" s="38"/>
      <c r="CW40" s="36">
        <v>4.8245610000000001</v>
      </c>
      <c r="CX40" s="36">
        <v>4.5087719999999996</v>
      </c>
      <c r="CY40" s="36">
        <v>4.4816330000000004</v>
      </c>
      <c r="CZ40" s="36" t="s">
        <v>270</v>
      </c>
      <c r="DA40" s="36" t="s">
        <v>270</v>
      </c>
      <c r="DB40" s="36" t="s">
        <v>270</v>
      </c>
      <c r="DC40" s="36">
        <v>4.3030299999999997</v>
      </c>
      <c r="DD40" s="36" t="s">
        <v>270</v>
      </c>
      <c r="DE40" s="36">
        <v>3.6543209999999999</v>
      </c>
      <c r="DF40" s="36" t="s">
        <v>270</v>
      </c>
      <c r="DG40" s="37" t="s">
        <v>270</v>
      </c>
      <c r="DH40" s="37" t="s">
        <v>270</v>
      </c>
      <c r="DI40" s="37" t="s">
        <v>270</v>
      </c>
      <c r="DJ40" s="37" t="s">
        <v>270</v>
      </c>
      <c r="DK40" s="36" t="s">
        <v>270</v>
      </c>
      <c r="DL40" s="36" t="s">
        <v>270</v>
      </c>
      <c r="DM40" s="36" t="s">
        <v>270</v>
      </c>
      <c r="DN40" s="37">
        <v>3.9632649999999998</v>
      </c>
      <c r="DO40" s="38">
        <v>0.5061224489795918</v>
      </c>
      <c r="DP40" s="38">
        <v>0.15510204081632653</v>
      </c>
      <c r="DQ40" s="38">
        <v>8.5714285714285715E-2</v>
      </c>
      <c r="DR40" s="38">
        <v>0.2530612244897959</v>
      </c>
      <c r="DS40" s="37">
        <v>5.4334980000000002</v>
      </c>
      <c r="DT40" s="36">
        <v>5.2893400000000002</v>
      </c>
      <c r="DU40" s="36">
        <v>4.3779070000000004</v>
      </c>
      <c r="DV40" s="38"/>
      <c r="DW40" s="38"/>
      <c r="DX40" s="38"/>
      <c r="DY40" s="38"/>
      <c r="DZ40" s="38"/>
      <c r="EA40" s="36" t="s">
        <v>270</v>
      </c>
      <c r="EB40" s="36" t="s">
        <v>270</v>
      </c>
      <c r="EC40" s="36" t="s">
        <v>270</v>
      </c>
      <c r="ED40" s="36" t="s">
        <v>270</v>
      </c>
      <c r="EE40" s="36" t="s">
        <v>270</v>
      </c>
      <c r="EF40" s="36">
        <v>4.3265310000000001</v>
      </c>
      <c r="EG40" s="38">
        <v>8.9795918367346933E-2</v>
      </c>
      <c r="EH40" s="38">
        <v>0.51836734693877551</v>
      </c>
      <c r="EI40" s="38">
        <v>0.33469387755102042</v>
      </c>
      <c r="EJ40" s="38">
        <v>5.7142857142857141E-2</v>
      </c>
      <c r="EK40" s="38"/>
      <c r="EL40" s="38"/>
      <c r="EM40" s="38"/>
      <c r="EN40" s="38"/>
      <c r="EO40" s="38"/>
      <c r="EP40" s="36"/>
      <c r="EQ40" s="36"/>
      <c r="ER40" s="36"/>
      <c r="ES40" s="36"/>
      <c r="ET40" s="37"/>
      <c r="EU40" s="36"/>
      <c r="EV40" s="36"/>
      <c r="EW40" s="36"/>
      <c r="EX40" s="37"/>
      <c r="EY40" s="37"/>
      <c r="EZ40" s="36"/>
      <c r="FA40" s="38"/>
      <c r="FB40" s="38"/>
      <c r="FC40" s="38"/>
      <c r="FD40" s="38"/>
      <c r="FE40" s="38"/>
      <c r="FF40" s="37"/>
      <c r="FG40" s="37"/>
      <c r="FH40" s="37"/>
      <c r="FI40" s="37"/>
      <c r="FJ40" s="36"/>
      <c r="FK40" s="36"/>
      <c r="FL40" s="38"/>
      <c r="FM40" s="38"/>
      <c r="FN40" s="38"/>
      <c r="FO40" s="38"/>
      <c r="FP40" s="38"/>
      <c r="FQ40" s="38"/>
      <c r="FR40" s="38"/>
      <c r="FS40" s="38"/>
      <c r="FT40" s="38"/>
      <c r="FU40" s="36"/>
      <c r="FV40" s="36"/>
      <c r="FW40" s="38"/>
      <c r="FX40" s="38"/>
      <c r="FY40" s="36"/>
      <c r="FZ40" s="38"/>
      <c r="GA40" s="38"/>
      <c r="GB40" s="36"/>
      <c r="GC40" s="36"/>
      <c r="GD40" s="36"/>
      <c r="GE40" s="36"/>
      <c r="GF40" s="37"/>
      <c r="GG40" s="37"/>
      <c r="GH40" s="36"/>
      <c r="GI40" s="38"/>
      <c r="GJ40" s="38"/>
      <c r="GK40" s="38"/>
      <c r="GL40" s="38"/>
      <c r="GM40" s="38"/>
      <c r="GN40" s="38"/>
      <c r="GO40" s="38"/>
      <c r="GP40" s="38"/>
      <c r="GQ40" s="38"/>
    </row>
    <row r="41" spans="1:232" s="44" customFormat="1" x14ac:dyDescent="0.25">
      <c r="A41" s="4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38"/>
      <c r="O41" s="38"/>
      <c r="P41" s="37"/>
      <c r="Q41" s="38"/>
      <c r="R41" s="38"/>
      <c r="S41" s="37"/>
      <c r="T41" s="37"/>
      <c r="U41" s="37"/>
      <c r="V41" s="37"/>
      <c r="W41" s="36"/>
      <c r="X41" s="37"/>
      <c r="Y41" s="37"/>
      <c r="Z41" s="36"/>
      <c r="AA41" s="36"/>
      <c r="AB41" s="36"/>
      <c r="AC41" s="36"/>
      <c r="AD41" s="36"/>
      <c r="AE41" s="36"/>
      <c r="AF41" s="36"/>
      <c r="AG41" s="36"/>
      <c r="AH41" s="36"/>
      <c r="AI41" s="38"/>
      <c r="AJ41" s="38"/>
      <c r="AK41" s="36"/>
      <c r="AL41" s="36"/>
      <c r="AM41" s="36"/>
      <c r="AN41" s="36"/>
      <c r="AO41" s="37"/>
      <c r="AP41" s="37"/>
      <c r="AQ41" s="36"/>
      <c r="AR41" s="36"/>
      <c r="AS41" s="36"/>
      <c r="AT41" s="38"/>
      <c r="AU41" s="38"/>
      <c r="AV41" s="37"/>
      <c r="AW41" s="37"/>
      <c r="AX41" s="36"/>
      <c r="AY41" s="38"/>
      <c r="AZ41" s="38"/>
      <c r="BA41" s="36"/>
      <c r="BB41" s="36"/>
      <c r="BC41" s="36"/>
      <c r="BD41" s="37"/>
      <c r="BE41" s="37"/>
      <c r="BF41" s="36"/>
      <c r="BG41" s="36"/>
      <c r="BH41" s="36"/>
      <c r="BI41" s="37"/>
      <c r="BJ41" s="37"/>
      <c r="BK41" s="36"/>
      <c r="BL41" s="36"/>
      <c r="BM41" s="37"/>
      <c r="BN41" s="37"/>
      <c r="BO41" s="36"/>
      <c r="BP41" s="36"/>
      <c r="BQ41" s="36"/>
      <c r="BR41" s="38"/>
      <c r="BS41" s="38"/>
      <c r="BT41" s="36"/>
      <c r="BU41" s="38"/>
      <c r="BV41" s="38"/>
      <c r="BW41" s="37"/>
      <c r="BX41" s="37"/>
      <c r="BY41" s="37"/>
      <c r="BZ41" s="37"/>
      <c r="CA41" s="37"/>
      <c r="CB41" s="37"/>
      <c r="CC41" s="36"/>
      <c r="CD41" s="36"/>
      <c r="CE41" s="36"/>
      <c r="CF41" s="36"/>
      <c r="CG41" s="36"/>
      <c r="CH41" s="36"/>
      <c r="CI41" s="38"/>
      <c r="CJ41" s="38"/>
      <c r="CK41" s="38"/>
      <c r="CL41" s="38"/>
      <c r="CM41" s="36"/>
      <c r="CN41" s="36"/>
      <c r="CO41" s="36"/>
      <c r="CP41" s="36"/>
      <c r="CQ41" s="38"/>
      <c r="CR41" s="38"/>
      <c r="CS41" s="38"/>
      <c r="CT41" s="38"/>
      <c r="CU41" s="38"/>
      <c r="CV41" s="38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7"/>
      <c r="DH41" s="37"/>
      <c r="DI41" s="37"/>
      <c r="DJ41" s="37"/>
      <c r="DK41" s="36"/>
      <c r="DL41" s="36"/>
      <c r="DM41" s="36"/>
      <c r="DN41" s="37"/>
      <c r="DO41" s="38"/>
      <c r="DP41" s="38"/>
      <c r="DQ41" s="38"/>
      <c r="DR41" s="38"/>
      <c r="DS41" s="37"/>
      <c r="DT41" s="36"/>
      <c r="DU41" s="36"/>
      <c r="DV41" s="38"/>
      <c r="DW41" s="38"/>
      <c r="DX41" s="38"/>
      <c r="DY41" s="38"/>
      <c r="DZ41" s="38"/>
      <c r="EA41" s="36"/>
      <c r="EB41" s="36"/>
      <c r="EC41" s="36"/>
      <c r="ED41" s="36"/>
      <c r="EE41" s="36"/>
      <c r="EF41" s="36"/>
      <c r="EG41" s="38"/>
      <c r="EH41" s="38"/>
      <c r="EI41" s="38"/>
      <c r="EJ41" s="38"/>
      <c r="EK41" s="38"/>
      <c r="EL41" s="38"/>
      <c r="EM41" s="38"/>
      <c r="EN41" s="38"/>
      <c r="EO41" s="38"/>
    </row>
    <row r="42" spans="1:23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/>
      <c r="N42" s="38"/>
      <c r="O42" s="38"/>
      <c r="P42" s="37"/>
      <c r="Q42" s="38"/>
      <c r="R42" s="38"/>
      <c r="S42" s="36"/>
      <c r="T42" s="37"/>
      <c r="U42" s="37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8"/>
      <c r="AJ42" s="38"/>
      <c r="AK42" s="36"/>
      <c r="AL42" s="36"/>
      <c r="AM42" s="36"/>
      <c r="AN42" s="37"/>
      <c r="AO42" s="37"/>
      <c r="AP42" s="36"/>
      <c r="AQ42" s="36"/>
      <c r="AR42" s="36"/>
      <c r="AS42" s="36"/>
      <c r="AT42" s="38"/>
      <c r="AU42" s="38"/>
      <c r="AV42" s="36"/>
      <c r="AW42" s="36"/>
      <c r="AX42" s="36"/>
      <c r="AY42" s="38"/>
      <c r="AZ42" s="38"/>
      <c r="BA42" s="36"/>
      <c r="BB42" s="36"/>
      <c r="BC42" s="37"/>
      <c r="BD42" s="37"/>
      <c r="BE42" s="36"/>
      <c r="BF42" s="36"/>
      <c r="BG42" s="36"/>
      <c r="BH42" s="37"/>
      <c r="BI42" s="37"/>
      <c r="BJ42" s="36"/>
      <c r="BK42" s="36"/>
      <c r="BL42" s="36"/>
      <c r="BM42" s="36"/>
      <c r="BN42" s="36"/>
      <c r="BO42" s="36"/>
      <c r="BP42" s="36"/>
      <c r="BQ42" s="36"/>
      <c r="BR42" s="38"/>
      <c r="BS42" s="38"/>
      <c r="BT42" s="36"/>
      <c r="BU42" s="38"/>
      <c r="BV42" s="38"/>
      <c r="BW42" s="36"/>
      <c r="BX42" s="37"/>
      <c r="BY42" s="37"/>
      <c r="BZ42" s="37"/>
      <c r="CA42" s="36"/>
      <c r="CB42" s="36"/>
      <c r="CC42" s="36"/>
      <c r="CD42" s="36"/>
      <c r="CE42" s="36"/>
      <c r="CF42" s="36"/>
      <c r="CG42" s="36"/>
      <c r="CH42" s="36"/>
      <c r="CI42" s="38"/>
      <c r="CJ42" s="38"/>
      <c r="CK42" s="38"/>
      <c r="CL42" s="38"/>
      <c r="CM42" s="36"/>
      <c r="CN42" s="36"/>
      <c r="CO42" s="36"/>
      <c r="CP42" s="36"/>
      <c r="CQ42" s="38"/>
      <c r="CR42" s="38"/>
      <c r="CS42" s="38"/>
      <c r="CT42" s="38"/>
      <c r="CU42" s="38"/>
      <c r="CV42" s="38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ED42" s="37"/>
      <c r="EE42" s="36"/>
      <c r="EF42" s="36"/>
      <c r="EG42" s="38"/>
      <c r="EH42" s="38"/>
      <c r="EI42" s="38"/>
      <c r="EJ42" s="38"/>
      <c r="EK42" s="38"/>
      <c r="EL42" s="38"/>
      <c r="EM42" s="38"/>
      <c r="EN42" s="38"/>
      <c r="EO42" s="38"/>
    </row>
    <row r="43" spans="1:232" x14ac:dyDescent="0.25">
      <c r="A43" s="30" t="s">
        <v>272</v>
      </c>
      <c r="B43" s="38">
        <f t="shared" ref="B43:BM43" si="13">AVERAGE(B4:B40)</f>
        <v>1.4340104144477757E-2</v>
      </c>
      <c r="C43" s="38">
        <f t="shared" si="13"/>
        <v>7.0788614309503117E-2</v>
      </c>
      <c r="D43" s="38">
        <f t="shared" si="13"/>
        <v>0.37821190759006657</v>
      </c>
      <c r="E43" s="38">
        <f t="shared" si="13"/>
        <v>0.49742039285343093</v>
      </c>
      <c r="F43" s="38">
        <f t="shared" si="13"/>
        <v>7.7515794737418861E-2</v>
      </c>
      <c r="G43" s="38">
        <f t="shared" si="13"/>
        <v>0.30671937110815378</v>
      </c>
      <c r="H43" s="38">
        <f t="shared" si="13"/>
        <v>0.69328062889184627</v>
      </c>
      <c r="I43" s="38">
        <f t="shared" si="13"/>
        <v>0.19753763690710727</v>
      </c>
      <c r="J43" s="38">
        <f t="shared" si="13"/>
        <v>0.80246236309289276</v>
      </c>
      <c r="K43" s="38">
        <f t="shared" si="13"/>
        <v>0.82035411131677005</v>
      </c>
      <c r="L43" s="38">
        <f t="shared" si="13"/>
        <v>0.21382730998809538</v>
      </c>
      <c r="M43" s="37">
        <f t="shared" si="13"/>
        <v>4.17175613888889</v>
      </c>
      <c r="N43" s="38">
        <f t="shared" si="13"/>
        <v>0.89772481162293527</v>
      </c>
      <c r="O43" s="38">
        <f t="shared" si="13"/>
        <v>0.10227518837706483</v>
      </c>
      <c r="P43" s="37">
        <f t="shared" si="13"/>
        <v>4.2188294166666669</v>
      </c>
      <c r="Q43" s="38">
        <f t="shared" si="13"/>
        <v>0.93078968772398385</v>
      </c>
      <c r="R43" s="38">
        <f t="shared" si="13"/>
        <v>6.9210312276016331E-2</v>
      </c>
      <c r="S43" s="37">
        <f t="shared" si="13"/>
        <v>4.4607711621621631</v>
      </c>
      <c r="T43" s="37">
        <f t="shared" si="13"/>
        <v>3.7067757714285707</v>
      </c>
      <c r="U43" s="37">
        <f t="shared" si="13"/>
        <v>3.5279413142857146</v>
      </c>
      <c r="V43" s="37">
        <f t="shared" si="13"/>
        <v>3.3315427499999992</v>
      </c>
      <c r="W43" s="36">
        <f t="shared" si="13"/>
        <v>3.602714828571429</v>
      </c>
      <c r="X43" s="37">
        <f t="shared" si="13"/>
        <v>3.2216164545454542</v>
      </c>
      <c r="Y43" s="37">
        <f t="shared" si="13"/>
        <v>3.7553165757575764</v>
      </c>
      <c r="Z43" s="36">
        <f t="shared" si="13"/>
        <v>3.7461007878787891</v>
      </c>
      <c r="AA43" s="36">
        <f t="shared" si="13"/>
        <v>3.9883350277777794</v>
      </c>
      <c r="AB43" s="36">
        <f t="shared" si="13"/>
        <v>3.9942080540540541</v>
      </c>
      <c r="AC43" s="36">
        <f t="shared" si="13"/>
        <v>3.2726730833333328</v>
      </c>
      <c r="AD43" s="36">
        <f t="shared" si="13"/>
        <v>3.7011192162162168</v>
      </c>
      <c r="AE43" s="36">
        <f t="shared" si="13"/>
        <v>3.7190154285714274</v>
      </c>
      <c r="AF43" s="36">
        <f t="shared" si="13"/>
        <v>3.9706254857142858</v>
      </c>
      <c r="AG43" s="36">
        <f t="shared" si="13"/>
        <v>3.6415932352941174</v>
      </c>
      <c r="AH43" s="36">
        <f t="shared" si="13"/>
        <v>4.0767034000000004</v>
      </c>
      <c r="AI43" s="38">
        <f t="shared" si="13"/>
        <v>0.66851491410431907</v>
      </c>
      <c r="AJ43" s="38">
        <f t="shared" si="13"/>
        <v>0.33148508589568088</v>
      </c>
      <c r="AK43" s="36">
        <f t="shared" si="13"/>
        <v>4.3682595555555563</v>
      </c>
      <c r="AL43" s="36">
        <f t="shared" si="13"/>
        <v>4.4957007142857153</v>
      </c>
      <c r="AM43" s="36">
        <f t="shared" si="13"/>
        <v>4.3977790833333348</v>
      </c>
      <c r="AN43" s="36">
        <f t="shared" si="13"/>
        <v>3.0787132285714285</v>
      </c>
      <c r="AO43" s="37">
        <f t="shared" si="13"/>
        <v>3.0300841176470588</v>
      </c>
      <c r="AP43" s="37">
        <f t="shared" si="13"/>
        <v>3.1221249722222222</v>
      </c>
      <c r="AQ43" s="36">
        <f t="shared" si="13"/>
        <v>3.4760832500000003</v>
      </c>
      <c r="AR43" s="36">
        <f t="shared" si="13"/>
        <v>3.4055760277777778</v>
      </c>
      <c r="AS43" s="36">
        <f t="shared" si="13"/>
        <v>3.9408487499999998</v>
      </c>
      <c r="AT43" s="38">
        <f t="shared" si="13"/>
        <v>0.55023205712366297</v>
      </c>
      <c r="AU43" s="38">
        <f t="shared" si="13"/>
        <v>0.44976794287633703</v>
      </c>
      <c r="AV43" s="37">
        <f t="shared" si="13"/>
        <v>3.7809873611111109</v>
      </c>
      <c r="AW43" s="37">
        <f t="shared" si="13"/>
        <v>3.5803899999999995</v>
      </c>
      <c r="AX43" s="36">
        <f t="shared" si="13"/>
        <v>4.316308888888889</v>
      </c>
      <c r="AY43" s="38">
        <f t="shared" si="13"/>
        <v>0.68553211478365905</v>
      </c>
      <c r="AZ43" s="38">
        <f t="shared" si="13"/>
        <v>0.31446788521634095</v>
      </c>
      <c r="BA43" s="36">
        <f t="shared" si="13"/>
        <v>4.082008222222222</v>
      </c>
      <c r="BB43" s="36">
        <f t="shared" si="13"/>
        <v>3.6606875675675683</v>
      </c>
      <c r="BC43" s="36">
        <f t="shared" si="13"/>
        <v>3.8437734722222214</v>
      </c>
      <c r="BD43" s="37">
        <f t="shared" si="13"/>
        <v>3.6847136486486489</v>
      </c>
      <c r="BE43" s="37">
        <f t="shared" si="13"/>
        <v>4.1012446216216203</v>
      </c>
      <c r="BF43" s="36">
        <f t="shared" si="13"/>
        <v>3.8526890270270271</v>
      </c>
      <c r="BG43" s="36">
        <f t="shared" si="13"/>
        <v>3.7830210270270279</v>
      </c>
      <c r="BH43" s="36">
        <f t="shared" si="13"/>
        <v>3.8637324594594595</v>
      </c>
      <c r="BI43" s="37">
        <f t="shared" si="13"/>
        <v>3.8520680857142851</v>
      </c>
      <c r="BJ43" s="37">
        <f t="shared" si="13"/>
        <v>4.3742230555555555</v>
      </c>
      <c r="BK43" s="36">
        <f t="shared" si="13"/>
        <v>4.6374722000000004</v>
      </c>
      <c r="BL43" s="36">
        <f t="shared" si="13"/>
        <v>3.3672852941176465</v>
      </c>
      <c r="BM43" s="37">
        <f t="shared" si="13"/>
        <v>3.7468710000000005</v>
      </c>
      <c r="BN43" s="37">
        <f t="shared" ref="BN43:DY43" si="14">AVERAGE(BN4:BN40)</f>
        <v>3.5935227058823522</v>
      </c>
      <c r="BO43" s="36">
        <f t="shared" si="14"/>
        <v>4.5800244374999988</v>
      </c>
      <c r="BP43" s="36">
        <f t="shared" si="14"/>
        <v>3.5613793529411772</v>
      </c>
      <c r="BQ43" s="36">
        <f t="shared" si="14"/>
        <v>3.7116928888888889</v>
      </c>
      <c r="BR43" s="38">
        <f t="shared" si="14"/>
        <v>0.78503414662414894</v>
      </c>
      <c r="BS43" s="38">
        <f t="shared" si="14"/>
        <v>0.21496585337585108</v>
      </c>
      <c r="BT43" s="36">
        <f t="shared" si="14"/>
        <v>4.1131532777777773</v>
      </c>
      <c r="BU43" s="38">
        <f t="shared" si="14"/>
        <v>0.78157653319891829</v>
      </c>
      <c r="BV43" s="38">
        <f t="shared" si="14"/>
        <v>0.21842346680108179</v>
      </c>
      <c r="BW43" s="37">
        <f t="shared" si="14"/>
        <v>4.1053381388888894</v>
      </c>
      <c r="BX43" s="37">
        <f t="shared" si="14"/>
        <v>4.3959071111111108</v>
      </c>
      <c r="BY43" s="37">
        <f t="shared" si="14"/>
        <v>4.4561175142857161</v>
      </c>
      <c r="BZ43" s="37">
        <f t="shared" si="14"/>
        <v>4.1879518285714274</v>
      </c>
      <c r="CA43" s="37">
        <f t="shared" si="14"/>
        <v>4.7470504444444437</v>
      </c>
      <c r="CB43" s="37">
        <f t="shared" si="14"/>
        <v>4.688891527777777</v>
      </c>
      <c r="CC43" s="36">
        <f t="shared" si="14"/>
        <v>4.0980244594594586</v>
      </c>
      <c r="CD43" s="36">
        <f t="shared" si="14"/>
        <v>4.1798865945945947</v>
      </c>
      <c r="CE43" s="36">
        <f t="shared" si="14"/>
        <v>4.1786492777777777</v>
      </c>
      <c r="CF43" s="36">
        <f t="shared" si="14"/>
        <v>4.8748971944444452</v>
      </c>
      <c r="CG43" s="36">
        <f t="shared" si="14"/>
        <v>4.7378871428571427</v>
      </c>
      <c r="CH43" s="36">
        <f t="shared" si="14"/>
        <v>4.656357571428571</v>
      </c>
      <c r="CI43" s="38">
        <f t="shared" si="14"/>
        <v>0.15586822833745456</v>
      </c>
      <c r="CJ43" s="38">
        <f t="shared" si="14"/>
        <v>0.65135703252620758</v>
      </c>
      <c r="CK43" s="38">
        <f t="shared" si="14"/>
        <v>0.16947029907662595</v>
      </c>
      <c r="CL43" s="38">
        <f t="shared" si="14"/>
        <v>2.3304440059712071E-2</v>
      </c>
      <c r="CM43" s="36">
        <f t="shared" si="14"/>
        <v>4.4605246216216212</v>
      </c>
      <c r="CN43" s="36">
        <f t="shared" si="14"/>
        <v>4.2678702702702704</v>
      </c>
      <c r="CO43" s="36">
        <f t="shared" si="14"/>
        <v>4.1366567297297285</v>
      </c>
      <c r="CP43" s="36">
        <f t="shared" si="14"/>
        <v>4.165861081081081</v>
      </c>
      <c r="CQ43" s="38">
        <f t="shared" si="14"/>
        <v>0.17485831191854517</v>
      </c>
      <c r="CR43" s="38">
        <f t="shared" si="14"/>
        <v>0.13309201521883862</v>
      </c>
      <c r="CS43" s="38">
        <f t="shared" si="14"/>
        <v>0.43717077407577659</v>
      </c>
      <c r="CT43" s="38">
        <f t="shared" si="14"/>
        <v>0.25487889878683967</v>
      </c>
      <c r="CU43" s="38">
        <f t="shared" si="14"/>
        <v>0.71232936304189276</v>
      </c>
      <c r="CV43" s="38">
        <f t="shared" si="14"/>
        <v>0.28767063695810718</v>
      </c>
      <c r="CW43" s="36">
        <f t="shared" si="14"/>
        <v>4.6265708378378374</v>
      </c>
      <c r="CX43" s="36">
        <f t="shared" si="14"/>
        <v>4.4996772432432435</v>
      </c>
      <c r="CY43" s="36">
        <f t="shared" si="14"/>
        <v>4.2551390555555537</v>
      </c>
      <c r="CZ43" s="36">
        <f t="shared" si="14"/>
        <v>3.9002755588235298</v>
      </c>
      <c r="DA43" s="36">
        <f t="shared" si="14"/>
        <v>3.6334262499999994</v>
      </c>
      <c r="DB43" s="36">
        <f t="shared" si="14"/>
        <v>3.8093090555555551</v>
      </c>
      <c r="DC43" s="36">
        <f t="shared" si="14"/>
        <v>4.1106800882352932</v>
      </c>
      <c r="DD43" s="36">
        <f t="shared" si="14"/>
        <v>4.2707130857142861</v>
      </c>
      <c r="DE43" s="36">
        <f t="shared" si="14"/>
        <v>3.9263226666666662</v>
      </c>
      <c r="DF43" s="36">
        <f t="shared" si="14"/>
        <v>3.976205205882354</v>
      </c>
      <c r="DG43" s="37">
        <f t="shared" si="14"/>
        <v>3.9282873823529401</v>
      </c>
      <c r="DH43" s="37">
        <f t="shared" si="14"/>
        <v>4.0497550000000002</v>
      </c>
      <c r="DI43" s="37">
        <f t="shared" si="14"/>
        <v>4.1207427352941171</v>
      </c>
      <c r="DJ43" s="37">
        <f t="shared" si="14"/>
        <v>4.0567299142857145</v>
      </c>
      <c r="DK43" s="36">
        <f t="shared" si="14"/>
        <v>4.1814693611111089</v>
      </c>
      <c r="DL43" s="36">
        <f t="shared" si="14"/>
        <v>3.8401181388888892</v>
      </c>
      <c r="DM43" s="36">
        <f t="shared" si="14"/>
        <v>3.9886418611111107</v>
      </c>
      <c r="DN43" s="37">
        <f t="shared" si="14"/>
        <v>3.8879327500000014</v>
      </c>
      <c r="DO43" s="38">
        <f t="shared" si="14"/>
        <v>0.48147520153656009</v>
      </c>
      <c r="DP43" s="38">
        <f t="shared" si="14"/>
        <v>0.22167289895744768</v>
      </c>
      <c r="DQ43" s="38">
        <f t="shared" si="14"/>
        <v>8.3297068185126763E-2</v>
      </c>
      <c r="DR43" s="38">
        <f t="shared" si="14"/>
        <v>0.21355483132086558</v>
      </c>
      <c r="DS43" s="37">
        <f t="shared" si="14"/>
        <v>5.1916917714285704</v>
      </c>
      <c r="DT43" s="36">
        <f t="shared" si="14"/>
        <v>5.0137413142857143</v>
      </c>
      <c r="DU43" s="36">
        <f t="shared" si="14"/>
        <v>3.8995294411764707</v>
      </c>
      <c r="DV43" s="38">
        <f t="shared" si="14"/>
        <v>0.41403497576267517</v>
      </c>
      <c r="DW43" s="38">
        <f t="shared" si="14"/>
        <v>0.24400192210696467</v>
      </c>
      <c r="DX43" s="38">
        <f t="shared" si="14"/>
        <v>0.10893190471819125</v>
      </c>
      <c r="DY43" s="38">
        <f t="shared" si="14"/>
        <v>0.12418071450677851</v>
      </c>
      <c r="DZ43" s="38">
        <f t="shared" ref="DZ43:GK43" si="15">AVERAGE(DZ4:DZ40)</f>
        <v>0.10885048290539044</v>
      </c>
      <c r="EA43" s="36">
        <f t="shared" si="15"/>
        <v>5.0130748275862063</v>
      </c>
      <c r="EB43" s="36">
        <f t="shared" si="15"/>
        <v>5.013922068965516</v>
      </c>
      <c r="EC43" s="36">
        <f t="shared" si="15"/>
        <v>3.7925455862068955</v>
      </c>
      <c r="ED43" s="36">
        <f t="shared" si="15"/>
        <v>3.9646753181818184</v>
      </c>
      <c r="EE43" s="36">
        <f t="shared" si="15"/>
        <v>3.999247304347826</v>
      </c>
      <c r="EF43" s="36">
        <f t="shared" si="15"/>
        <v>4.0596074666666668</v>
      </c>
      <c r="EG43" s="38">
        <f t="shared" si="15"/>
        <v>9.5134664468266461E-2</v>
      </c>
      <c r="EH43" s="38">
        <f t="shared" si="15"/>
        <v>0.52450352156512214</v>
      </c>
      <c r="EI43" s="38">
        <f t="shared" si="15"/>
        <v>0.29127077855744621</v>
      </c>
      <c r="EJ43" s="38">
        <f t="shared" si="15"/>
        <v>8.9091035409165159E-2</v>
      </c>
      <c r="EK43" s="38">
        <f t="shared" si="15"/>
        <v>0.35926202093343768</v>
      </c>
      <c r="EL43" s="38">
        <f t="shared" si="15"/>
        <v>0.11024588315350634</v>
      </c>
      <c r="EM43" s="38">
        <f>AVERAGE(EM4:EM40)</f>
        <v>0.17929418594242133</v>
      </c>
      <c r="EN43" s="38">
        <f t="shared" si="15"/>
        <v>0.23020506081655773</v>
      </c>
      <c r="EO43" s="38">
        <f t="shared" si="15"/>
        <v>0.12030810286883679</v>
      </c>
      <c r="EP43" s="36"/>
      <c r="EQ43" s="36"/>
      <c r="ER43" s="38"/>
      <c r="ES43" s="38"/>
      <c r="ET43" s="36"/>
      <c r="EU43" s="38"/>
      <c r="EV43" s="38"/>
      <c r="EW43" s="36"/>
      <c r="EX43" s="36"/>
      <c r="EY43" s="36"/>
      <c r="EZ43" s="36"/>
      <c r="FA43" s="37"/>
      <c r="FB43" s="37"/>
      <c r="FC43" s="36"/>
      <c r="FD43" s="38"/>
      <c r="FE43" s="38"/>
      <c r="FF43" s="38"/>
      <c r="FG43" s="38"/>
      <c r="FH43" s="38"/>
      <c r="FI43" s="38"/>
      <c r="FJ43" s="38"/>
      <c r="FK43" s="38"/>
      <c r="FL43" s="38"/>
    </row>
    <row r="44" spans="1:232" x14ac:dyDescent="0.25">
      <c r="A44" s="41" t="s">
        <v>273</v>
      </c>
      <c r="B44" s="38">
        <f t="shared" ref="B44:BM44" si="16">AVERAGE(B6,B13,B38)</f>
        <v>1.0039605784286636E-2</v>
      </c>
      <c r="C44" s="38">
        <f t="shared" si="16"/>
        <v>5.4237555757312594E-2</v>
      </c>
      <c r="D44" s="38">
        <f t="shared" si="16"/>
        <v>0.29256963907419836</v>
      </c>
      <c r="E44" s="38">
        <f t="shared" si="16"/>
        <v>0.5366320609481704</v>
      </c>
      <c r="F44" s="38">
        <f t="shared" si="16"/>
        <v>0.10652113843603206</v>
      </c>
      <c r="G44" s="38">
        <f t="shared" si="16"/>
        <v>0.48774325977973393</v>
      </c>
      <c r="H44" s="38">
        <f t="shared" si="16"/>
        <v>0.51225674022026613</v>
      </c>
      <c r="I44" s="38">
        <f t="shared" si="16"/>
        <v>0.21114093606494821</v>
      </c>
      <c r="J44" s="38">
        <f t="shared" si="16"/>
        <v>0.78885906393505179</v>
      </c>
      <c r="K44" s="38">
        <f t="shared" si="16"/>
        <v>0.72727272727272729</v>
      </c>
      <c r="L44" s="38">
        <f t="shared" si="16"/>
        <v>0.27272727272727271</v>
      </c>
      <c r="M44" s="37">
        <f t="shared" si="16"/>
        <v>3.6060603333333332</v>
      </c>
      <c r="N44" s="38">
        <f t="shared" si="16"/>
        <v>0.9285714285714286</v>
      </c>
      <c r="O44" s="38">
        <f t="shared" si="16"/>
        <v>7.1428571428571397E-2</v>
      </c>
      <c r="P44" s="37">
        <f t="shared" si="16"/>
        <v>3.780397666666667</v>
      </c>
      <c r="Q44" s="38">
        <f t="shared" si="16"/>
        <v>0.96153846153846156</v>
      </c>
      <c r="R44" s="38">
        <f t="shared" si="16"/>
        <v>3.8461538461538436E-2</v>
      </c>
      <c r="S44" s="37">
        <f t="shared" si="16"/>
        <v>3.8236210000000006</v>
      </c>
      <c r="T44" s="37">
        <f t="shared" si="16"/>
        <v>3.4771943333333333</v>
      </c>
      <c r="U44" s="37">
        <f t="shared" si="16"/>
        <v>3.338302333333333</v>
      </c>
      <c r="V44" s="37">
        <f t="shared" si="16"/>
        <v>2.953127666666667</v>
      </c>
      <c r="W44" s="36">
        <f t="shared" si="16"/>
        <v>3.104193</v>
      </c>
      <c r="X44" s="37">
        <f t="shared" si="16"/>
        <v>3.3116473333333332</v>
      </c>
      <c r="Y44" s="37">
        <f t="shared" si="16"/>
        <v>3.8642786666666669</v>
      </c>
      <c r="Z44" s="36">
        <f t="shared" si="16"/>
        <v>3.7880730000000002</v>
      </c>
      <c r="AA44" s="36">
        <f t="shared" si="16"/>
        <v>3.6757486666666668</v>
      </c>
      <c r="AB44" s="36">
        <f t="shared" si="16"/>
        <v>3.6163456666666671</v>
      </c>
      <c r="AC44" s="36">
        <f t="shared" si="16"/>
        <v>2.9020086666666667</v>
      </c>
      <c r="AD44" s="36">
        <f t="shared" si="16"/>
        <v>3.2856986666666668</v>
      </c>
      <c r="AE44" s="36">
        <f t="shared" si="16"/>
        <v>3.3711483333333327</v>
      </c>
      <c r="AF44" s="36">
        <f t="shared" si="16"/>
        <v>3.6204483333333335</v>
      </c>
      <c r="AG44" s="36">
        <f t="shared" si="16"/>
        <v>3.094538</v>
      </c>
      <c r="AH44" s="36">
        <f t="shared" si="16"/>
        <v>3.5588236666666666</v>
      </c>
      <c r="AI44" s="38">
        <f t="shared" si="16"/>
        <v>0.70588235294117652</v>
      </c>
      <c r="AJ44" s="38">
        <f t="shared" si="16"/>
        <v>0.29411764705882348</v>
      </c>
      <c r="AK44" s="36">
        <f t="shared" si="16"/>
        <v>4.1928106666666665</v>
      </c>
      <c r="AL44" s="36">
        <f t="shared" si="16"/>
        <v>4.2623293333333336</v>
      </c>
      <c r="AM44" s="36">
        <f t="shared" si="16"/>
        <v>4.1232920000000002</v>
      </c>
      <c r="AN44" s="36">
        <f t="shared" si="16"/>
        <v>3.0473060000000003</v>
      </c>
      <c r="AO44" s="37">
        <f t="shared" si="16"/>
        <v>3.1206139999999998</v>
      </c>
      <c r="AP44" s="37">
        <f t="shared" si="16"/>
        <v>3.1046296666666664</v>
      </c>
      <c r="AQ44" s="36">
        <f t="shared" si="16"/>
        <v>3.4784993333333336</v>
      </c>
      <c r="AR44" s="36">
        <f t="shared" si="16"/>
        <v>3.5831243333333336</v>
      </c>
      <c r="AS44" s="36">
        <f t="shared" si="16"/>
        <v>3.7747069999999998</v>
      </c>
      <c r="AT44" s="38">
        <f t="shared" si="16"/>
        <v>0.72</v>
      </c>
      <c r="AU44" s="38">
        <f t="shared" si="16"/>
        <v>0.28000000000000003</v>
      </c>
      <c r="AV44" s="37">
        <f t="shared" si="16"/>
        <v>3.4481289999999998</v>
      </c>
      <c r="AW44" s="37">
        <f t="shared" si="16"/>
        <v>3.1555336666666669</v>
      </c>
      <c r="AX44" s="36">
        <f t="shared" si="16"/>
        <v>4.0588800000000003</v>
      </c>
      <c r="AY44" s="38">
        <f t="shared" si="16"/>
        <v>0.7</v>
      </c>
      <c r="AZ44" s="38">
        <f t="shared" si="16"/>
        <v>0.30000000000000004</v>
      </c>
      <c r="BA44" s="36">
        <f t="shared" si="16"/>
        <v>3.9930043333333334</v>
      </c>
      <c r="BB44" s="36">
        <f t="shared" si="16"/>
        <v>3.7445913333333336</v>
      </c>
      <c r="BC44" s="36">
        <f t="shared" si="16"/>
        <v>3.9732120000000002</v>
      </c>
      <c r="BD44" s="37">
        <f t="shared" si="16"/>
        <v>3.6197066666666662</v>
      </c>
      <c r="BE44" s="37">
        <f t="shared" si="16"/>
        <v>3.9079503333333334</v>
      </c>
      <c r="BF44" s="36">
        <f t="shared" si="16"/>
        <v>3.7227686666666671</v>
      </c>
      <c r="BG44" s="36">
        <f t="shared" si="16"/>
        <v>3.8355123333333339</v>
      </c>
      <c r="BH44" s="36">
        <f t="shared" si="16"/>
        <v>3.7598506666666665</v>
      </c>
      <c r="BI44" s="37">
        <f t="shared" si="16"/>
        <v>3.7078613333333332</v>
      </c>
      <c r="BJ44" s="37">
        <f t="shared" si="16"/>
        <v>4.2550269999999992</v>
      </c>
      <c r="BK44" s="36">
        <f t="shared" si="16"/>
        <v>4.5369396666666661</v>
      </c>
      <c r="BL44" s="36">
        <f t="shared" si="16"/>
        <v>2.8783210000000001</v>
      </c>
      <c r="BM44" s="37">
        <f t="shared" si="16"/>
        <v>3.5626566666666668</v>
      </c>
      <c r="BN44" s="37">
        <f t="shared" ref="BN44:DY44" si="17">AVERAGE(BN6,BN13,BN38)</f>
        <v>3.3496493333333333</v>
      </c>
      <c r="BO44" s="36">
        <f t="shared" si="17"/>
        <v>4.2852699999999997</v>
      </c>
      <c r="BP44" s="36">
        <f t="shared" si="17"/>
        <v>3.4973293333333335</v>
      </c>
      <c r="BQ44" s="36">
        <f t="shared" si="17"/>
        <v>3.4899010000000001</v>
      </c>
      <c r="BR44" s="38">
        <f t="shared" si="17"/>
        <v>0.83333333333333337</v>
      </c>
      <c r="BS44" s="38">
        <f t="shared" si="17"/>
        <v>0.16666666666666663</v>
      </c>
      <c r="BT44" s="36">
        <f t="shared" si="17"/>
        <v>3.7584876666666669</v>
      </c>
      <c r="BU44" s="38">
        <f t="shared" si="17"/>
        <v>0.89473684210526316</v>
      </c>
      <c r="BV44" s="38">
        <f t="shared" si="17"/>
        <v>0.10526315789473684</v>
      </c>
      <c r="BW44" s="37">
        <f t="shared" si="17"/>
        <v>3.6227689999999999</v>
      </c>
      <c r="BX44" s="37">
        <f t="shared" si="17"/>
        <v>4.1122043333333336</v>
      </c>
      <c r="BY44" s="37">
        <f t="shared" si="17"/>
        <v>4.1500890000000004</v>
      </c>
      <c r="BZ44" s="37">
        <f t="shared" si="17"/>
        <v>3.8729223333333334</v>
      </c>
      <c r="CA44" s="37">
        <f t="shared" si="17"/>
        <v>4.6243950000000007</v>
      </c>
      <c r="CB44" s="37">
        <f t="shared" si="17"/>
        <v>4.5396373333333333</v>
      </c>
      <c r="CC44" s="36">
        <f t="shared" si="17"/>
        <v>3.9764053333333336</v>
      </c>
      <c r="CD44" s="36">
        <f t="shared" si="17"/>
        <v>3.9976863333333328</v>
      </c>
      <c r="CE44" s="36">
        <f t="shared" si="17"/>
        <v>4.1158243333333333</v>
      </c>
      <c r="CF44" s="36">
        <f t="shared" si="17"/>
        <v>4.8880539999999995</v>
      </c>
      <c r="CG44" s="36">
        <f t="shared" si="17"/>
        <v>4.78512</v>
      </c>
      <c r="CH44" s="36">
        <f t="shared" si="17"/>
        <v>4.5784419999999999</v>
      </c>
      <c r="CI44" s="38">
        <f t="shared" si="17"/>
        <v>0.13404123738470242</v>
      </c>
      <c r="CJ44" s="38">
        <f t="shared" si="17"/>
        <v>0.6676206265871919</v>
      </c>
      <c r="CK44" s="38">
        <f t="shared" si="17"/>
        <v>0.17302201344754539</v>
      </c>
      <c r="CL44" s="38">
        <f t="shared" si="17"/>
        <v>2.5316122580560266E-2</v>
      </c>
      <c r="CM44" s="36">
        <f t="shared" si="17"/>
        <v>4.3515009999999998</v>
      </c>
      <c r="CN44" s="36">
        <f t="shared" si="17"/>
        <v>4.2362336666666662</v>
      </c>
      <c r="CO44" s="36">
        <f t="shared" si="17"/>
        <v>4.1065143333333332</v>
      </c>
      <c r="CP44" s="36">
        <f t="shared" si="17"/>
        <v>4.093915</v>
      </c>
      <c r="CQ44" s="38">
        <f t="shared" si="17"/>
        <v>0.12298846037447859</v>
      </c>
      <c r="CR44" s="38">
        <f t="shared" si="17"/>
        <v>0.1496664429795129</v>
      </c>
      <c r="CS44" s="38">
        <f t="shared" si="17"/>
        <v>0.42276872064106108</v>
      </c>
      <c r="CT44" s="38">
        <f t="shared" si="17"/>
        <v>0.30457637600494741</v>
      </c>
      <c r="CU44" s="38">
        <f t="shared" si="17"/>
        <v>0.41860465116279072</v>
      </c>
      <c r="CV44" s="38">
        <f t="shared" si="17"/>
        <v>0.58139534883720922</v>
      </c>
      <c r="CW44" s="36">
        <f t="shared" si="17"/>
        <v>4.6148453333333332</v>
      </c>
      <c r="CX44" s="36">
        <f t="shared" si="17"/>
        <v>4.6269483333333321</v>
      </c>
      <c r="CY44" s="36">
        <f t="shared" si="17"/>
        <v>4.208371333333333</v>
      </c>
      <c r="CZ44" s="36">
        <f t="shared" si="17"/>
        <v>3.7703466666666667</v>
      </c>
      <c r="DA44" s="36">
        <f t="shared" si="17"/>
        <v>3.583221</v>
      </c>
      <c r="DB44" s="36">
        <f t="shared" si="17"/>
        <v>3.7261313333333335</v>
      </c>
      <c r="DC44" s="36">
        <f t="shared" si="17"/>
        <v>3.8904216666666667</v>
      </c>
      <c r="DD44" s="36">
        <f t="shared" si="17"/>
        <v>3.9109636666666669</v>
      </c>
      <c r="DE44" s="36">
        <f t="shared" si="17"/>
        <v>3.7644183333333334</v>
      </c>
      <c r="DF44" s="36">
        <f t="shared" si="17"/>
        <v>3.6989933333333336</v>
      </c>
      <c r="DG44" s="37">
        <f t="shared" si="17"/>
        <v>3.7694886666666663</v>
      </c>
      <c r="DH44" s="37">
        <f t="shared" si="17"/>
        <v>4.0262283333333331</v>
      </c>
      <c r="DI44" s="37">
        <f t="shared" si="17"/>
        <v>3.7306533333333332</v>
      </c>
      <c r="DJ44" s="37">
        <f t="shared" si="17"/>
        <v>3.6541760000000001</v>
      </c>
      <c r="DK44" s="36">
        <f t="shared" si="17"/>
        <v>4.1903033333333326</v>
      </c>
      <c r="DL44" s="36">
        <f t="shared" si="17"/>
        <v>3.8188406666666666</v>
      </c>
      <c r="DM44" s="36">
        <f t="shared" si="17"/>
        <v>3.9670070000000002</v>
      </c>
      <c r="DN44" s="37">
        <f t="shared" si="17"/>
        <v>3.7509176666666666</v>
      </c>
      <c r="DO44" s="38">
        <f t="shared" si="17"/>
        <v>0.55234279398413133</v>
      </c>
      <c r="DP44" s="38">
        <f t="shared" si="17"/>
        <v>0.22505559283674784</v>
      </c>
      <c r="DQ44" s="38">
        <f t="shared" si="17"/>
        <v>6.3185041908446163E-2</v>
      </c>
      <c r="DR44" s="38">
        <f t="shared" si="17"/>
        <v>0.15941657127067463</v>
      </c>
      <c r="DS44" s="37">
        <f t="shared" si="17"/>
        <v>4.9022563333333338</v>
      </c>
      <c r="DT44" s="36">
        <f t="shared" si="17"/>
        <v>4.6893003333333327</v>
      </c>
      <c r="DU44" s="36">
        <f t="shared" si="17"/>
        <v>3.759330666666667</v>
      </c>
      <c r="DV44" s="38">
        <f t="shared" si="17"/>
        <v>0.39339991315675205</v>
      </c>
      <c r="DW44" s="38">
        <f t="shared" si="17"/>
        <v>0.26405610600139479</v>
      </c>
      <c r="DX44" s="38">
        <f t="shared" si="17"/>
        <v>5.0836195213094904E-2</v>
      </c>
      <c r="DY44" s="38">
        <f t="shared" si="17"/>
        <v>0.10901459229726707</v>
      </c>
      <c r="DZ44" s="38">
        <f t="shared" ref="DZ44:GK44" si="18">AVERAGE(DZ6,DZ13,DZ38)</f>
        <v>0.18269319333149117</v>
      </c>
      <c r="EA44" s="36">
        <f t="shared" si="18"/>
        <v>4.6213443333333331</v>
      </c>
      <c r="EB44" s="36">
        <f t="shared" si="18"/>
        <v>4.577226333333333</v>
      </c>
      <c r="EC44" s="36">
        <f t="shared" si="18"/>
        <v>3.551600333333333</v>
      </c>
      <c r="ED44" s="36">
        <f t="shared" si="18"/>
        <v>4.0851059999999997</v>
      </c>
      <c r="EE44" s="36">
        <f t="shared" si="18"/>
        <v>4.0106380000000001</v>
      </c>
      <c r="EF44" s="36">
        <f t="shared" si="18"/>
        <v>3.7319110000000002</v>
      </c>
      <c r="EG44" s="38">
        <f t="shared" si="18"/>
        <v>9.5014408084316895E-2</v>
      </c>
      <c r="EH44" s="38">
        <f t="shared" si="18"/>
        <v>0.55048750641455813</v>
      </c>
      <c r="EI44" s="38">
        <f t="shared" si="18"/>
        <v>0.29207621152909907</v>
      </c>
      <c r="EJ44" s="38">
        <f t="shared" si="18"/>
        <v>6.2421873972025949E-2</v>
      </c>
      <c r="EK44" s="38">
        <f t="shared" si="18"/>
        <v>0.31910288293267014</v>
      </c>
      <c r="EL44" s="38">
        <f t="shared" si="18"/>
        <v>0.11550809879077356</v>
      </c>
      <c r="EM44" s="38">
        <f t="shared" si="18"/>
        <v>0.1815155462571876</v>
      </c>
      <c r="EN44" s="38">
        <f t="shared" si="18"/>
        <v>0.25445071645679546</v>
      </c>
      <c r="EO44" s="38">
        <f t="shared" si="18"/>
        <v>0.12942275556257318</v>
      </c>
    </row>
    <row r="45" spans="1:232" x14ac:dyDescent="0.25">
      <c r="A45" s="43" t="s">
        <v>274</v>
      </c>
      <c r="B45" s="38">
        <f>AVERAGE(B10,B14,B18,B20:B21,B25,B26:B28)</f>
        <v>1.1609462361655842E-2</v>
      </c>
      <c r="C45" s="38">
        <f t="shared" ref="C45:BN45" si="19">AVERAGE(C10,C14,C18,C20:C21,C25,C26:C28)</f>
        <v>5.3108054861960123E-2</v>
      </c>
      <c r="D45" s="38">
        <f t="shared" si="19"/>
        <v>0.34153269288559462</v>
      </c>
      <c r="E45" s="38">
        <f t="shared" si="19"/>
        <v>0.51712604850967203</v>
      </c>
      <c r="F45" s="38">
        <f t="shared" si="19"/>
        <v>7.6623741381117327E-2</v>
      </c>
      <c r="G45" s="38">
        <f t="shared" si="19"/>
        <v>0.27228262454456936</v>
      </c>
      <c r="H45" s="38">
        <f t="shared" si="19"/>
        <v>0.72771737545543058</v>
      </c>
      <c r="I45" s="38">
        <f t="shared" si="19"/>
        <v>0.22870680792313872</v>
      </c>
      <c r="J45" s="38">
        <f t="shared" si="19"/>
        <v>0.77129319207686131</v>
      </c>
      <c r="K45" s="38">
        <f t="shared" si="19"/>
        <v>0.85604893472540533</v>
      </c>
      <c r="L45" s="38">
        <f t="shared" si="19"/>
        <v>0.1439510652745947</v>
      </c>
      <c r="M45" s="37">
        <f t="shared" si="19"/>
        <v>3.9365881111111105</v>
      </c>
      <c r="N45" s="38">
        <f t="shared" si="19"/>
        <v>0.91975062285986642</v>
      </c>
      <c r="O45" s="38">
        <f t="shared" si="19"/>
        <v>8.0249377140133443E-2</v>
      </c>
      <c r="P45" s="37">
        <f t="shared" si="19"/>
        <v>4.1495041111111108</v>
      </c>
      <c r="Q45" s="38">
        <f t="shared" si="19"/>
        <v>0.95779104953018002</v>
      </c>
      <c r="R45" s="38">
        <f t="shared" si="19"/>
        <v>4.2208950469820032E-2</v>
      </c>
      <c r="S45" s="37">
        <f t="shared" si="19"/>
        <v>4.3541993333333329</v>
      </c>
      <c r="T45" s="37">
        <f t="shared" si="19"/>
        <v>3.6330838888888888</v>
      </c>
      <c r="U45" s="37">
        <f t="shared" si="19"/>
        <v>3.4019122222222222</v>
      </c>
      <c r="V45" s="37">
        <f t="shared" si="19"/>
        <v>3.2364182222222224</v>
      </c>
      <c r="W45" s="36">
        <f t="shared" si="19"/>
        <v>3.5051248888888886</v>
      </c>
      <c r="X45" s="37">
        <f t="shared" si="19"/>
        <v>2.9369593333333333</v>
      </c>
      <c r="Y45" s="37">
        <f t="shared" si="19"/>
        <v>3.4917086666666663</v>
      </c>
      <c r="Z45" s="36">
        <f t="shared" si="19"/>
        <v>3.4550954444444439</v>
      </c>
      <c r="AA45" s="36">
        <f t="shared" si="19"/>
        <v>3.662903111111111</v>
      </c>
      <c r="AB45" s="36">
        <f t="shared" si="19"/>
        <v>3.7092261111111111</v>
      </c>
      <c r="AC45" s="36">
        <f t="shared" si="19"/>
        <v>2.9861675555555554</v>
      </c>
      <c r="AD45" s="36">
        <f t="shared" si="19"/>
        <v>3.3773826666666671</v>
      </c>
      <c r="AE45" s="36">
        <f t="shared" si="19"/>
        <v>3.5101646666666668</v>
      </c>
      <c r="AF45" s="36">
        <f t="shared" si="19"/>
        <v>3.7794952222222227</v>
      </c>
      <c r="AG45" s="36">
        <f t="shared" si="19"/>
        <v>3.446603222222222</v>
      </c>
      <c r="AH45" s="36">
        <f t="shared" si="19"/>
        <v>3.9561235555555552</v>
      </c>
      <c r="AI45" s="38">
        <f t="shared" si="19"/>
        <v>0.72809956367243278</v>
      </c>
      <c r="AJ45" s="38">
        <f t="shared" si="19"/>
        <v>0.27190043632756711</v>
      </c>
      <c r="AK45" s="36">
        <f t="shared" si="19"/>
        <v>4.3454682222222223</v>
      </c>
      <c r="AL45" s="36">
        <f t="shared" si="19"/>
        <v>4.4724466666666665</v>
      </c>
      <c r="AM45" s="36">
        <f t="shared" si="19"/>
        <v>4.3020756666666662</v>
      </c>
      <c r="AN45" s="36">
        <f t="shared" si="19"/>
        <v>2.7356116666666663</v>
      </c>
      <c r="AO45" s="37">
        <f t="shared" si="19"/>
        <v>2.7202294444444446</v>
      </c>
      <c r="AP45" s="37">
        <f t="shared" si="19"/>
        <v>2.9425871111111115</v>
      </c>
      <c r="AQ45" s="36">
        <f t="shared" si="19"/>
        <v>3.1917781111111108</v>
      </c>
      <c r="AR45" s="36">
        <f t="shared" si="19"/>
        <v>2.9818262222222223</v>
      </c>
      <c r="AS45" s="36">
        <f t="shared" si="19"/>
        <v>3.7878068888888894</v>
      </c>
      <c r="AT45" s="38">
        <f t="shared" si="19"/>
        <v>0.61312591889902812</v>
      </c>
      <c r="AU45" s="38">
        <f t="shared" si="19"/>
        <v>0.38687408110097182</v>
      </c>
      <c r="AV45" s="37">
        <f t="shared" si="19"/>
        <v>3.727475444444444</v>
      </c>
      <c r="AW45" s="37">
        <f t="shared" si="19"/>
        <v>3.4438695555555561</v>
      </c>
      <c r="AX45" s="36">
        <f t="shared" si="19"/>
        <v>4.2151358888888888</v>
      </c>
      <c r="AY45" s="38">
        <f t="shared" si="19"/>
        <v>0.7495806139113329</v>
      </c>
      <c r="AZ45" s="38">
        <f t="shared" si="19"/>
        <v>0.25041938608866715</v>
      </c>
      <c r="BA45" s="36">
        <f t="shared" si="19"/>
        <v>3.9316730000000004</v>
      </c>
      <c r="BB45" s="36">
        <f t="shared" si="19"/>
        <v>3.5231207777777778</v>
      </c>
      <c r="BC45" s="36">
        <f t="shared" si="19"/>
        <v>3.6867004444444453</v>
      </c>
      <c r="BD45" s="37">
        <f t="shared" si="19"/>
        <v>3.5511953333333333</v>
      </c>
      <c r="BE45" s="37">
        <f t="shared" si="19"/>
        <v>4.0759460000000001</v>
      </c>
      <c r="BF45" s="36">
        <f t="shared" si="19"/>
        <v>3.9091290000000001</v>
      </c>
      <c r="BG45" s="36">
        <f t="shared" si="19"/>
        <v>3.7326831111111107</v>
      </c>
      <c r="BH45" s="36">
        <f t="shared" si="19"/>
        <v>3.7316056666666668</v>
      </c>
      <c r="BI45" s="37">
        <f t="shared" si="19"/>
        <v>3.7408288888888888</v>
      </c>
      <c r="BJ45" s="37">
        <f t="shared" si="19"/>
        <v>4.2415295555555552</v>
      </c>
      <c r="BK45" s="36">
        <f t="shared" si="19"/>
        <v>4.6806505555555553</v>
      </c>
      <c r="BL45" s="36">
        <f t="shared" si="19"/>
        <v>3.4233196666666661</v>
      </c>
      <c r="BM45" s="37">
        <f t="shared" si="19"/>
        <v>3.561768625</v>
      </c>
      <c r="BN45" s="37">
        <f t="shared" si="19"/>
        <v>3.3611318750000003</v>
      </c>
      <c r="BO45" s="36">
        <f t="shared" ref="BO45:DZ45" si="20">AVERAGE(BO10,BO14,BO18,BO20:BO21,BO25,BO26:BO28)</f>
        <v>4.4554441249999996</v>
      </c>
      <c r="BP45" s="36">
        <f t="shared" si="20"/>
        <v>3.3707358749999998</v>
      </c>
      <c r="BQ45" s="36">
        <f t="shared" si="20"/>
        <v>3.5546504444444444</v>
      </c>
      <c r="BR45" s="38">
        <f t="shared" si="20"/>
        <v>0.796177224048772</v>
      </c>
      <c r="BS45" s="38">
        <f t="shared" si="20"/>
        <v>0.20382277595122802</v>
      </c>
      <c r="BT45" s="36">
        <f t="shared" si="20"/>
        <v>3.9596076666666664</v>
      </c>
      <c r="BU45" s="38">
        <f t="shared" si="20"/>
        <v>0.78343770044885497</v>
      </c>
      <c r="BV45" s="38">
        <f t="shared" si="20"/>
        <v>0.216562299551145</v>
      </c>
      <c r="BW45" s="37">
        <f t="shared" si="20"/>
        <v>4.0962386666666672</v>
      </c>
      <c r="BX45" s="37">
        <f t="shared" si="20"/>
        <v>4.3160874444444453</v>
      </c>
      <c r="BY45" s="37">
        <f t="shared" si="20"/>
        <v>4.3861432222222216</v>
      </c>
      <c r="BZ45" s="37">
        <f t="shared" si="20"/>
        <v>4.0727427777777772</v>
      </c>
      <c r="CA45" s="37">
        <f t="shared" si="20"/>
        <v>4.6974210000000012</v>
      </c>
      <c r="CB45" s="37">
        <f t="shared" si="20"/>
        <v>4.6068941111111119</v>
      </c>
      <c r="CC45" s="36">
        <f t="shared" si="20"/>
        <v>4.0939413333333334</v>
      </c>
      <c r="CD45" s="36">
        <f t="shared" si="20"/>
        <v>4.1564144444444437</v>
      </c>
      <c r="CE45" s="36">
        <f t="shared" si="20"/>
        <v>4.1219465555555548</v>
      </c>
      <c r="CF45" s="36">
        <f t="shared" si="20"/>
        <v>5.0009414444444449</v>
      </c>
      <c r="CG45" s="36">
        <f t="shared" si="20"/>
        <v>4.7629284444444444</v>
      </c>
      <c r="CH45" s="36">
        <f t="shared" si="20"/>
        <v>4.6986997777777786</v>
      </c>
      <c r="CI45" s="38">
        <f t="shared" si="20"/>
        <v>0.11844128399072257</v>
      </c>
      <c r="CJ45" s="38">
        <f t="shared" si="20"/>
        <v>0.68176887532673214</v>
      </c>
      <c r="CK45" s="38">
        <f t="shared" si="20"/>
        <v>0.17371965909494333</v>
      </c>
      <c r="CL45" s="38">
        <f t="shared" si="20"/>
        <v>2.6070181587601986E-2</v>
      </c>
      <c r="CM45" s="36">
        <f t="shared" si="20"/>
        <v>4.4505211111111116</v>
      </c>
      <c r="CN45" s="36">
        <f t="shared" si="20"/>
        <v>4.2514435555555563</v>
      </c>
      <c r="CO45" s="36">
        <f t="shared" si="20"/>
        <v>4.0914851111111101</v>
      </c>
      <c r="CP45" s="36">
        <f t="shared" si="20"/>
        <v>4.1215098888888893</v>
      </c>
      <c r="CQ45" s="38">
        <f t="shared" si="20"/>
        <v>0.19990213436979029</v>
      </c>
      <c r="CR45" s="38">
        <f t="shared" si="20"/>
        <v>0.12938282648475857</v>
      </c>
      <c r="CS45" s="38">
        <f t="shared" si="20"/>
        <v>0.40170879673197257</v>
      </c>
      <c r="CT45" s="38">
        <f t="shared" si="20"/>
        <v>0.26900624241347854</v>
      </c>
      <c r="CU45" s="38">
        <f t="shared" si="20"/>
        <v>0.76400534929787933</v>
      </c>
      <c r="CV45" s="38">
        <f t="shared" si="20"/>
        <v>0.23599465070212075</v>
      </c>
      <c r="CW45" s="36">
        <f t="shared" si="20"/>
        <v>4.5477507777777779</v>
      </c>
      <c r="CX45" s="36">
        <f t="shared" si="20"/>
        <v>4.3804920000000003</v>
      </c>
      <c r="CY45" s="36">
        <f t="shared" si="20"/>
        <v>4.1077867777777781</v>
      </c>
      <c r="CZ45" s="36">
        <f t="shared" si="20"/>
        <v>3.7307104444444446</v>
      </c>
      <c r="DA45" s="36">
        <f t="shared" si="20"/>
        <v>3.4494253333333336</v>
      </c>
      <c r="DB45" s="36">
        <f t="shared" si="20"/>
        <v>3.6212398888888888</v>
      </c>
      <c r="DC45" s="36">
        <f t="shared" si="20"/>
        <v>3.9172957777777779</v>
      </c>
      <c r="DD45" s="36">
        <f t="shared" si="20"/>
        <v>4.0456697777777784</v>
      </c>
      <c r="DE45" s="36">
        <f t="shared" si="20"/>
        <v>3.8158541111111108</v>
      </c>
      <c r="DF45" s="36">
        <f t="shared" si="20"/>
        <v>3.8053354444444443</v>
      </c>
      <c r="DG45" s="37">
        <f t="shared" si="20"/>
        <v>3.7795589999999999</v>
      </c>
      <c r="DH45" s="37">
        <f t="shared" si="20"/>
        <v>3.9033132222222218</v>
      </c>
      <c r="DI45" s="37">
        <f t="shared" si="20"/>
        <v>3.966028333333333</v>
      </c>
      <c r="DJ45" s="37">
        <f t="shared" si="20"/>
        <v>3.8562018888888892</v>
      </c>
      <c r="DK45" s="36">
        <f t="shared" si="20"/>
        <v>4.1217906666666666</v>
      </c>
      <c r="DL45" s="36">
        <f t="shared" si="20"/>
        <v>3.7607523333333339</v>
      </c>
      <c r="DM45" s="36">
        <f t="shared" si="20"/>
        <v>3.7918413333333327</v>
      </c>
      <c r="DN45" s="37">
        <f t="shared" si="20"/>
        <v>3.725687333333334</v>
      </c>
      <c r="DO45" s="38">
        <f t="shared" si="20"/>
        <v>0.47071130187305293</v>
      </c>
      <c r="DP45" s="38">
        <f t="shared" si="20"/>
        <v>0.23702178525441076</v>
      </c>
      <c r="DQ45" s="38">
        <f t="shared" si="20"/>
        <v>8.5708689213483041E-2</v>
      </c>
      <c r="DR45" s="38">
        <f t="shared" si="20"/>
        <v>0.20655822365905324</v>
      </c>
      <c r="DS45" s="37">
        <f t="shared" si="20"/>
        <v>5.0969258888888893</v>
      </c>
      <c r="DT45" s="36">
        <f t="shared" si="20"/>
        <v>4.9119743333333341</v>
      </c>
      <c r="DU45" s="36">
        <f t="shared" si="20"/>
        <v>3.9443490000000003</v>
      </c>
      <c r="DV45" s="38">
        <f t="shared" si="20"/>
        <v>0.43368382545120443</v>
      </c>
      <c r="DW45" s="38">
        <f t="shared" si="20"/>
        <v>0.23876833215980275</v>
      </c>
      <c r="DX45" s="38">
        <f t="shared" si="20"/>
        <v>9.887899917282307E-2</v>
      </c>
      <c r="DY45" s="38">
        <f t="shared" si="20"/>
        <v>9.8260582676751945E-2</v>
      </c>
      <c r="DZ45" s="38">
        <f t="shared" si="20"/>
        <v>0.13040826053941779</v>
      </c>
      <c r="EA45" s="36">
        <f t="shared" ref="EA45:EO45" si="21">AVERAGE(EA10,EA14,EA18,EA20:EA21,EA25,EA26:EA28)</f>
        <v>4.8595036250000003</v>
      </c>
      <c r="EB45" s="36">
        <f t="shared" si="21"/>
        <v>4.8572031249999998</v>
      </c>
      <c r="EC45" s="36">
        <f t="shared" si="21"/>
        <v>3.5794607499999995</v>
      </c>
      <c r="ED45" s="36">
        <f t="shared" si="21"/>
        <v>3.8250578571428568</v>
      </c>
      <c r="EE45" s="36">
        <f t="shared" si="21"/>
        <v>3.8980105714285718</v>
      </c>
      <c r="EF45" s="36">
        <f t="shared" si="21"/>
        <v>3.8609084999999999</v>
      </c>
      <c r="EG45" s="38">
        <f t="shared" si="21"/>
        <v>0.1417016317321908</v>
      </c>
      <c r="EH45" s="38">
        <f t="shared" si="21"/>
        <v>0.54346393545851757</v>
      </c>
      <c r="EI45" s="38">
        <f t="shared" si="21"/>
        <v>0.25391073729342384</v>
      </c>
      <c r="EJ45" s="38">
        <f t="shared" si="21"/>
        <v>6.0923695515867786E-2</v>
      </c>
      <c r="EK45" s="38">
        <f t="shared" si="21"/>
        <v>0.34385695917427167</v>
      </c>
      <c r="EL45" s="38">
        <f t="shared" si="21"/>
        <v>0.11134375889472387</v>
      </c>
      <c r="EM45" s="38">
        <f t="shared" si="21"/>
        <v>0.19407306450576023</v>
      </c>
      <c r="EN45" s="38">
        <f t="shared" si="21"/>
        <v>0.22878216927966225</v>
      </c>
      <c r="EO45" s="38">
        <f t="shared" si="21"/>
        <v>0.12194404814558195</v>
      </c>
      <c r="EP45" s="36"/>
      <c r="EQ45" s="36"/>
      <c r="ER45" s="38"/>
      <c r="ES45" s="38"/>
      <c r="ET45" s="36"/>
      <c r="EU45" s="38"/>
      <c r="EV45" s="38"/>
      <c r="EW45" s="36"/>
      <c r="EX45" s="36"/>
      <c r="EY45" s="36"/>
      <c r="EZ45" s="36"/>
      <c r="FA45" s="37"/>
      <c r="FB45" s="37"/>
      <c r="FC45" s="36"/>
      <c r="FD45" s="38"/>
      <c r="FE45" s="38"/>
      <c r="FF45" s="38"/>
      <c r="FG45" s="38"/>
      <c r="FH45" s="38"/>
      <c r="FI45" s="38"/>
      <c r="FJ45" s="38"/>
      <c r="FK45" s="38"/>
      <c r="FL45" s="38"/>
    </row>
    <row r="46" spans="1:232" x14ac:dyDescent="0.25">
      <c r="A46" s="41" t="s">
        <v>275</v>
      </c>
      <c r="B46" s="38">
        <f>AVERAGE(B4,B5,B8,B12,B15,B17,B19,B29,B33,B34,B36,B40)</f>
        <v>2.3772597726332688E-2</v>
      </c>
      <c r="C46" s="38">
        <f t="shared" ref="C46:BN46" si="22">AVERAGE(C4,C5,C8,C12,C15,C17,C19,C29,C33,C34,C36,C40)</f>
        <v>5.151877093393796E-2</v>
      </c>
      <c r="D46" s="38">
        <f t="shared" si="22"/>
        <v>0.42155797832141467</v>
      </c>
      <c r="E46" s="38">
        <f t="shared" si="22"/>
        <v>0.49566725841359943</v>
      </c>
      <c r="F46" s="38">
        <f t="shared" si="22"/>
        <v>7.483763848095859E-2</v>
      </c>
      <c r="G46" s="38">
        <f t="shared" si="22"/>
        <v>0.25275077305649246</v>
      </c>
      <c r="H46" s="38">
        <f t="shared" si="22"/>
        <v>0.74724922694350759</v>
      </c>
      <c r="I46" s="38">
        <f t="shared" si="22"/>
        <v>0.21840731975636657</v>
      </c>
      <c r="J46" s="38">
        <f t="shared" si="22"/>
        <v>0.78159268024363349</v>
      </c>
      <c r="K46" s="38">
        <f t="shared" si="22"/>
        <v>0.83398932445318541</v>
      </c>
      <c r="L46" s="38">
        <f t="shared" si="22"/>
        <v>0.16601067554681448</v>
      </c>
      <c r="M46" s="37">
        <f t="shared" si="22"/>
        <v>4.0920843636363635</v>
      </c>
      <c r="N46" s="38">
        <f t="shared" si="22"/>
        <v>0.89052730912434563</v>
      </c>
      <c r="O46" s="38">
        <f t="shared" si="22"/>
        <v>0.10947269087565441</v>
      </c>
      <c r="P46" s="37">
        <f t="shared" si="22"/>
        <v>4.1850965833333333</v>
      </c>
      <c r="Q46" s="38">
        <f t="shared" si="22"/>
        <v>0.89265040663469952</v>
      </c>
      <c r="R46" s="38">
        <f t="shared" si="22"/>
        <v>0.10734959336530039</v>
      </c>
      <c r="S46" s="37">
        <f t="shared" si="22"/>
        <v>4.4613640833333337</v>
      </c>
      <c r="T46" s="37">
        <f t="shared" si="22"/>
        <v>3.6823246363636359</v>
      </c>
      <c r="U46" s="37">
        <f t="shared" si="22"/>
        <v>3.4780744545454549</v>
      </c>
      <c r="V46" s="37">
        <f t="shared" si="22"/>
        <v>3.2923402000000004</v>
      </c>
      <c r="W46" s="36">
        <f t="shared" si="22"/>
        <v>3.6190379090909088</v>
      </c>
      <c r="X46" s="37">
        <f t="shared" si="22"/>
        <v>3.1211697999999997</v>
      </c>
      <c r="Y46" s="37">
        <f t="shared" si="22"/>
        <v>3.7728215999999994</v>
      </c>
      <c r="Z46" s="36">
        <f t="shared" si="22"/>
        <v>3.7766736999999999</v>
      </c>
      <c r="AA46" s="36">
        <f t="shared" si="22"/>
        <v>4.0145023636363639</v>
      </c>
      <c r="AB46" s="36">
        <f t="shared" si="22"/>
        <v>3.9747455000000005</v>
      </c>
      <c r="AC46" s="36">
        <f t="shared" si="22"/>
        <v>3.2995191666666668</v>
      </c>
      <c r="AD46" s="36">
        <f t="shared" si="22"/>
        <v>3.6785355000000002</v>
      </c>
      <c r="AE46" s="36">
        <f t="shared" si="22"/>
        <v>3.6519956363636363</v>
      </c>
      <c r="AF46" s="36">
        <f t="shared" si="22"/>
        <v>3.8786410000000004</v>
      </c>
      <c r="AG46" s="36">
        <f t="shared" si="22"/>
        <v>3.667380636363637</v>
      </c>
      <c r="AH46" s="36">
        <f t="shared" si="22"/>
        <v>3.9555570000000002</v>
      </c>
      <c r="AI46" s="38">
        <f t="shared" si="22"/>
        <v>0.74852546716853785</v>
      </c>
      <c r="AJ46" s="38">
        <f t="shared" si="22"/>
        <v>0.25147453283146221</v>
      </c>
      <c r="AK46" s="36">
        <f t="shared" si="22"/>
        <v>4.3023390909090899</v>
      </c>
      <c r="AL46" s="36">
        <f t="shared" si="22"/>
        <v>4.438140818181818</v>
      </c>
      <c r="AM46" s="36">
        <f t="shared" si="22"/>
        <v>4.5479811818181819</v>
      </c>
      <c r="AN46" s="36">
        <f t="shared" si="22"/>
        <v>3.0147547272727269</v>
      </c>
      <c r="AO46" s="37">
        <f t="shared" si="22"/>
        <v>3.0128727272727271</v>
      </c>
      <c r="AP46" s="37">
        <f t="shared" si="22"/>
        <v>2.9176590909090905</v>
      </c>
      <c r="AQ46" s="36">
        <f t="shared" si="22"/>
        <v>3.3472781818181825</v>
      </c>
      <c r="AR46" s="36">
        <f t="shared" si="22"/>
        <v>3.2056707272727269</v>
      </c>
      <c r="AS46" s="36">
        <f t="shared" si="22"/>
        <v>3.904196583333333</v>
      </c>
      <c r="AT46" s="38">
        <f t="shared" si="22"/>
        <v>0.55180316895534809</v>
      </c>
      <c r="AU46" s="38">
        <f t="shared" si="22"/>
        <v>0.44819683104465191</v>
      </c>
      <c r="AV46" s="37">
        <f t="shared" si="22"/>
        <v>3.8199381818181819</v>
      </c>
      <c r="AW46" s="37">
        <f t="shared" si="22"/>
        <v>3.6458280000000003</v>
      </c>
      <c r="AX46" s="36">
        <f t="shared" si="22"/>
        <v>4.2451609999999995</v>
      </c>
      <c r="AY46" s="38">
        <f t="shared" si="22"/>
        <v>0.72789346401968313</v>
      </c>
      <c r="AZ46" s="38">
        <f t="shared" si="22"/>
        <v>0.27210653598031681</v>
      </c>
      <c r="BA46" s="36">
        <f t="shared" si="22"/>
        <v>4.0044033636363636</v>
      </c>
      <c r="BB46" s="36">
        <f t="shared" si="22"/>
        <v>3.5878008333333331</v>
      </c>
      <c r="BC46" s="36">
        <f t="shared" si="22"/>
        <v>3.7732490000000003</v>
      </c>
      <c r="BD46" s="37">
        <f t="shared" si="22"/>
        <v>3.6758195000000007</v>
      </c>
      <c r="BE46" s="37">
        <f t="shared" si="22"/>
        <v>3.8985352499999997</v>
      </c>
      <c r="BF46" s="36">
        <f t="shared" si="22"/>
        <v>3.6320945000000004</v>
      </c>
      <c r="BG46" s="36">
        <f t="shared" si="22"/>
        <v>3.6289262499999997</v>
      </c>
      <c r="BH46" s="36">
        <f t="shared" si="22"/>
        <v>3.7119680833333342</v>
      </c>
      <c r="BI46" s="37">
        <f t="shared" si="22"/>
        <v>3.749329454545455</v>
      </c>
      <c r="BJ46" s="37">
        <f t="shared" si="22"/>
        <v>4.3630707272727269</v>
      </c>
      <c r="BK46" s="36">
        <f t="shared" si="22"/>
        <v>4.5250769166666673</v>
      </c>
      <c r="BL46" s="36">
        <f t="shared" si="22"/>
        <v>3.4037310833333336</v>
      </c>
      <c r="BM46" s="37">
        <f t="shared" si="22"/>
        <v>3.7819769999999999</v>
      </c>
      <c r="BN46" s="37">
        <f t="shared" si="22"/>
        <v>3.6949717272727272</v>
      </c>
      <c r="BO46" s="36">
        <f t="shared" ref="BO46:DZ46" si="23">AVERAGE(BO4,BO5,BO8,BO12,BO15,BO17,BO19,BO29,BO33,BO34,BO36,BO40)</f>
        <v>4.6116355000000002</v>
      </c>
      <c r="BP46" s="36">
        <f t="shared" si="23"/>
        <v>3.666452</v>
      </c>
      <c r="BQ46" s="36">
        <f t="shared" si="23"/>
        <v>3.6934599999999995</v>
      </c>
      <c r="BR46" s="38">
        <f t="shared" si="23"/>
        <v>0.81020083409334653</v>
      </c>
      <c r="BS46" s="38">
        <f t="shared" si="23"/>
        <v>0.18979916590665349</v>
      </c>
      <c r="BT46" s="36">
        <f t="shared" si="23"/>
        <v>4.1057622727272722</v>
      </c>
      <c r="BU46" s="38">
        <f t="shared" si="23"/>
        <v>0.79736341790421483</v>
      </c>
      <c r="BV46" s="38">
        <f t="shared" si="23"/>
        <v>0.20263658209578517</v>
      </c>
      <c r="BW46" s="37">
        <f t="shared" si="23"/>
        <v>4.085849636363637</v>
      </c>
      <c r="BX46" s="37">
        <f t="shared" si="23"/>
        <v>4.3881285833333328</v>
      </c>
      <c r="BY46" s="37">
        <f t="shared" si="23"/>
        <v>4.5222837272727263</v>
      </c>
      <c r="BZ46" s="37">
        <f t="shared" si="23"/>
        <v>4.2461295454545462</v>
      </c>
      <c r="CA46" s="37">
        <f t="shared" si="23"/>
        <v>4.7148204545454551</v>
      </c>
      <c r="CB46" s="37">
        <f t="shared" si="23"/>
        <v>4.6441400909090911</v>
      </c>
      <c r="CC46" s="36">
        <f t="shared" si="23"/>
        <v>4.0890242500000005</v>
      </c>
      <c r="CD46" s="36">
        <f t="shared" si="23"/>
        <v>4.1731783333333334</v>
      </c>
      <c r="CE46" s="36">
        <f t="shared" si="23"/>
        <v>4.1535013333333337</v>
      </c>
      <c r="CF46" s="36">
        <f t="shared" si="23"/>
        <v>4.7587784999999991</v>
      </c>
      <c r="CG46" s="36">
        <f t="shared" si="23"/>
        <v>4.6827627272727277</v>
      </c>
      <c r="CH46" s="36">
        <f t="shared" si="23"/>
        <v>4.6092975833333334</v>
      </c>
      <c r="CI46" s="38">
        <f t="shared" si="23"/>
        <v>0.14185176741245484</v>
      </c>
      <c r="CJ46" s="38">
        <f t="shared" si="23"/>
        <v>0.67845767299399562</v>
      </c>
      <c r="CK46" s="38">
        <f t="shared" si="23"/>
        <v>0.15763291376018887</v>
      </c>
      <c r="CL46" s="38">
        <f t="shared" si="23"/>
        <v>2.2057645833360593E-2</v>
      </c>
      <c r="CM46" s="36">
        <f t="shared" si="23"/>
        <v>4.4194327499999995</v>
      </c>
      <c r="CN46" s="36">
        <f t="shared" si="23"/>
        <v>4.2267519166666654</v>
      </c>
      <c r="CO46" s="36">
        <f t="shared" si="23"/>
        <v>4.0995486666666663</v>
      </c>
      <c r="CP46" s="36">
        <f t="shared" si="23"/>
        <v>4.1635938333333327</v>
      </c>
      <c r="CQ46" s="38">
        <f t="shared" si="23"/>
        <v>0.15005230253736324</v>
      </c>
      <c r="CR46" s="38">
        <f t="shared" si="23"/>
        <v>0.14674555120302851</v>
      </c>
      <c r="CS46" s="38">
        <f t="shared" si="23"/>
        <v>0.4599828010541635</v>
      </c>
      <c r="CT46" s="38">
        <f t="shared" si="23"/>
        <v>0.2432193452054448</v>
      </c>
      <c r="CU46" s="38">
        <f t="shared" si="23"/>
        <v>0.75596594153751484</v>
      </c>
      <c r="CV46" s="38">
        <f t="shared" si="23"/>
        <v>0.24403405846248521</v>
      </c>
      <c r="CW46" s="36">
        <f t="shared" si="23"/>
        <v>4.6894953333333333</v>
      </c>
      <c r="CX46" s="36">
        <f t="shared" si="23"/>
        <v>4.5871759999999995</v>
      </c>
      <c r="CY46" s="36">
        <f t="shared" si="23"/>
        <v>4.30883825</v>
      </c>
      <c r="CZ46" s="36">
        <f t="shared" si="23"/>
        <v>3.8680624545454547</v>
      </c>
      <c r="DA46" s="36">
        <f t="shared" si="23"/>
        <v>3.5493253636363638</v>
      </c>
      <c r="DB46" s="36">
        <f t="shared" si="23"/>
        <v>3.7695519090909091</v>
      </c>
      <c r="DC46" s="36">
        <f t="shared" si="23"/>
        <v>4.1059828181818183</v>
      </c>
      <c r="DD46" s="36">
        <f t="shared" si="23"/>
        <v>4.2143721000000003</v>
      </c>
      <c r="DE46" s="36">
        <f t="shared" si="23"/>
        <v>3.8656320833333333</v>
      </c>
      <c r="DF46" s="36">
        <f t="shared" si="23"/>
        <v>3.9821447000000001</v>
      </c>
      <c r="DG46" s="37">
        <f t="shared" si="23"/>
        <v>3.8936456000000002</v>
      </c>
      <c r="DH46" s="37">
        <f t="shared" si="23"/>
        <v>4.0015367272727262</v>
      </c>
      <c r="DI46" s="37">
        <f t="shared" si="23"/>
        <v>4.1596548000000002</v>
      </c>
      <c r="DJ46" s="37">
        <f t="shared" si="23"/>
        <v>4.113467</v>
      </c>
      <c r="DK46" s="36">
        <f t="shared" si="23"/>
        <v>4.1267936363636366</v>
      </c>
      <c r="DL46" s="36">
        <f t="shared" si="23"/>
        <v>3.7476726363636361</v>
      </c>
      <c r="DM46" s="36">
        <f t="shared" si="23"/>
        <v>3.9450877272727278</v>
      </c>
      <c r="DN46" s="37">
        <f t="shared" si="23"/>
        <v>3.8547950833333338</v>
      </c>
      <c r="DO46" s="38">
        <f t="shared" si="23"/>
        <v>0.47671709224475262</v>
      </c>
      <c r="DP46" s="38">
        <f t="shared" si="23"/>
        <v>0.22876169575249322</v>
      </c>
      <c r="DQ46" s="38">
        <f t="shared" si="23"/>
        <v>8.3837722893122649E-2</v>
      </c>
      <c r="DR46" s="38">
        <f t="shared" si="23"/>
        <v>0.21068348910963158</v>
      </c>
      <c r="DS46" s="37">
        <f t="shared" si="23"/>
        <v>5.2062026363636358</v>
      </c>
      <c r="DT46" s="36">
        <f t="shared" si="23"/>
        <v>5.0243068181818185</v>
      </c>
      <c r="DU46" s="36">
        <f t="shared" si="23"/>
        <v>3.7638025454545456</v>
      </c>
      <c r="DV46" s="38">
        <f t="shared" si="23"/>
        <v>0.44158748605435183</v>
      </c>
      <c r="DW46" s="38">
        <f t="shared" si="23"/>
        <v>0.23268068501109054</v>
      </c>
      <c r="DX46" s="38">
        <f t="shared" si="23"/>
        <v>0.12224815879448288</v>
      </c>
      <c r="DY46" s="38">
        <f t="shared" si="23"/>
        <v>0.12367468061598759</v>
      </c>
      <c r="DZ46" s="38">
        <f t="shared" si="23"/>
        <v>7.9808989524087104E-2</v>
      </c>
      <c r="EA46" s="36">
        <f t="shared" ref="EA46:EO46" si="24">AVERAGE(EA4,EA5,EA8,EA12,EA15,EA17,EA19,EA29,EA33,EA34,EA36,EA40)</f>
        <v>4.9362921249999996</v>
      </c>
      <c r="EB46" s="36">
        <f t="shared" si="24"/>
        <v>4.9388819999999996</v>
      </c>
      <c r="EC46" s="36">
        <f t="shared" si="24"/>
        <v>3.7034935000000004</v>
      </c>
      <c r="ED46" s="36">
        <f t="shared" si="24"/>
        <v>3.8739608571428579</v>
      </c>
      <c r="EE46" s="36">
        <f t="shared" si="24"/>
        <v>3.9285542500000004</v>
      </c>
      <c r="EF46" s="36">
        <f t="shared" si="24"/>
        <v>4.0953189999999999</v>
      </c>
      <c r="EG46" s="38">
        <f t="shared" si="24"/>
        <v>9.9756021072478843E-2</v>
      </c>
      <c r="EH46" s="38">
        <f t="shared" si="24"/>
        <v>0.52388026980232849</v>
      </c>
      <c r="EI46" s="38">
        <f t="shared" si="24"/>
        <v>0.28154631966932436</v>
      </c>
      <c r="EJ46" s="38">
        <f t="shared" si="24"/>
        <v>9.4817389455868359E-2</v>
      </c>
      <c r="EK46" s="38">
        <f t="shared" si="24"/>
        <v>0.37451922225286893</v>
      </c>
      <c r="EL46" s="38">
        <f t="shared" si="24"/>
        <v>0.11919035128494175</v>
      </c>
      <c r="EM46" s="38">
        <f t="shared" si="24"/>
        <v>0.17681609633136747</v>
      </c>
      <c r="EN46" s="38">
        <f t="shared" si="24"/>
        <v>0.21526765218879751</v>
      </c>
      <c r="EO46" s="38">
        <f t="shared" si="24"/>
        <v>0.11420667794202433</v>
      </c>
    </row>
    <row r="47" spans="1:232" x14ac:dyDescent="0.25">
      <c r="A47" s="43" t="s">
        <v>276</v>
      </c>
      <c r="B47" s="38">
        <f t="shared" ref="B47:BM47" si="25">AVERAGE(B7,B11,B9,B16,B22,B30:B32,B35:B35,B39)</f>
        <v>8.2675954947490516E-3</v>
      </c>
      <c r="C47" s="38">
        <f t="shared" si="25"/>
        <v>7.535814484957655E-2</v>
      </c>
      <c r="D47" s="38">
        <f t="shared" si="25"/>
        <v>0.39506874112094703</v>
      </c>
      <c r="E47" s="38">
        <f t="shared" si="25"/>
        <v>0.44548273929220195</v>
      </c>
      <c r="F47" s="38">
        <f t="shared" si="25"/>
        <v>7.5822779242525423E-2</v>
      </c>
      <c r="G47" s="38">
        <f t="shared" si="25"/>
        <v>0.32966103489190773</v>
      </c>
      <c r="H47" s="38">
        <f t="shared" si="25"/>
        <v>0.67033896510809221</v>
      </c>
      <c r="I47" s="38">
        <f t="shared" si="25"/>
        <v>0.14246095331154077</v>
      </c>
      <c r="J47" s="38">
        <f t="shared" si="25"/>
        <v>0.85753904668845926</v>
      </c>
      <c r="K47" s="38">
        <f t="shared" si="25"/>
        <v>0.7823735277585232</v>
      </c>
      <c r="L47" s="38">
        <f t="shared" si="25"/>
        <v>0.31542316321129227</v>
      </c>
      <c r="M47" s="37">
        <f t="shared" si="25"/>
        <v>4.5079962</v>
      </c>
      <c r="N47" s="38">
        <f t="shared" si="25"/>
        <v>0.8795180579631785</v>
      </c>
      <c r="O47" s="38">
        <f t="shared" si="25"/>
        <v>0.1204819420368216</v>
      </c>
      <c r="P47" s="37">
        <f t="shared" si="25"/>
        <v>4.4642758888888885</v>
      </c>
      <c r="Q47" s="38">
        <f t="shared" si="25"/>
        <v>0.94298339376061513</v>
      </c>
      <c r="R47" s="38">
        <f t="shared" si="25"/>
        <v>5.7016606239384746E-2</v>
      </c>
      <c r="S47" s="37">
        <f t="shared" si="25"/>
        <v>4.7436958000000002</v>
      </c>
      <c r="T47" s="37">
        <f t="shared" si="25"/>
        <v>3.8111085555555553</v>
      </c>
      <c r="U47" s="37">
        <f t="shared" si="25"/>
        <v>3.7013672222222218</v>
      </c>
      <c r="V47" s="37">
        <f t="shared" si="25"/>
        <v>3.5861023749999998</v>
      </c>
      <c r="W47" s="36">
        <f t="shared" si="25"/>
        <v>3.761018111111111</v>
      </c>
      <c r="X47" s="37">
        <f t="shared" si="25"/>
        <v>3.5755383750000003</v>
      </c>
      <c r="Y47" s="37">
        <f t="shared" si="25"/>
        <v>3.9409038749999996</v>
      </c>
      <c r="Z47" s="36">
        <f t="shared" si="25"/>
        <v>3.9321263750000002</v>
      </c>
      <c r="AA47" s="36">
        <f t="shared" si="25"/>
        <v>4.3044754999999997</v>
      </c>
      <c r="AB47" s="36">
        <f t="shared" si="25"/>
        <v>4.2814575999999995</v>
      </c>
      <c r="AC47" s="36">
        <f t="shared" si="25"/>
        <v>3.5999444444444442</v>
      </c>
      <c r="AD47" s="36">
        <f t="shared" si="25"/>
        <v>4.0370659</v>
      </c>
      <c r="AE47" s="36">
        <f t="shared" si="25"/>
        <v>4.0086776666666672</v>
      </c>
      <c r="AF47" s="36">
        <f t="shared" si="25"/>
        <v>4.2694895555555554</v>
      </c>
      <c r="AG47" s="36">
        <f t="shared" si="25"/>
        <v>3.8971562500000001</v>
      </c>
      <c r="AH47" s="36">
        <f t="shared" si="25"/>
        <v>4.4039742222222218</v>
      </c>
      <c r="AI47" s="38">
        <f t="shared" si="25"/>
        <v>0.5121514269146904</v>
      </c>
      <c r="AJ47" s="38">
        <f t="shared" si="25"/>
        <v>0.48784857308530954</v>
      </c>
      <c r="AK47" s="36">
        <f t="shared" si="25"/>
        <v>4.4110874999999989</v>
      </c>
      <c r="AL47" s="36">
        <f t="shared" si="25"/>
        <v>4.5439699999999998</v>
      </c>
      <c r="AM47" s="36">
        <f t="shared" si="25"/>
        <v>4.3692159000000004</v>
      </c>
      <c r="AN47" s="36">
        <f t="shared" si="25"/>
        <v>3.3947696666666669</v>
      </c>
      <c r="AO47" s="37">
        <f t="shared" si="25"/>
        <v>3.1979463749999999</v>
      </c>
      <c r="AP47" s="37">
        <f t="shared" si="25"/>
        <v>3.3402134999999999</v>
      </c>
      <c r="AQ47" s="36">
        <f t="shared" si="25"/>
        <v>3.6926063000000005</v>
      </c>
      <c r="AR47" s="36">
        <f t="shared" si="25"/>
        <v>3.7197927999999996</v>
      </c>
      <c r="AS47" s="36">
        <f t="shared" si="25"/>
        <v>4.0869202222222221</v>
      </c>
      <c r="AT47" s="38">
        <f t="shared" si="25"/>
        <v>0.46129007570118075</v>
      </c>
      <c r="AU47" s="38">
        <f t="shared" si="25"/>
        <v>0.53870992429881925</v>
      </c>
      <c r="AV47" s="37">
        <f t="shared" si="25"/>
        <v>3.9679238999999997</v>
      </c>
      <c r="AW47" s="37">
        <f t="shared" si="25"/>
        <v>3.7482119999999997</v>
      </c>
      <c r="AX47" s="36">
        <f t="shared" si="25"/>
        <v>4.5036451</v>
      </c>
      <c r="AY47" s="38">
        <f t="shared" si="25"/>
        <v>0.57100380435533749</v>
      </c>
      <c r="AZ47" s="38">
        <f t="shared" si="25"/>
        <v>0.42899619564466246</v>
      </c>
      <c r="BA47" s="36">
        <f t="shared" si="25"/>
        <v>4.1935699999999994</v>
      </c>
      <c r="BB47" s="36">
        <f t="shared" si="25"/>
        <v>3.5954476999999998</v>
      </c>
      <c r="BC47" s="36">
        <f t="shared" si="25"/>
        <v>3.8315452999999997</v>
      </c>
      <c r="BD47" s="37">
        <f t="shared" si="25"/>
        <v>3.5903352999999996</v>
      </c>
      <c r="BE47" s="37">
        <f t="shared" si="25"/>
        <v>4.1830341999999998</v>
      </c>
      <c r="BF47" s="36">
        <f t="shared" si="25"/>
        <v>3.8692610000000003</v>
      </c>
      <c r="BG47" s="36">
        <f t="shared" si="25"/>
        <v>3.7459164999999999</v>
      </c>
      <c r="BH47" s="36">
        <f t="shared" si="25"/>
        <v>3.9081617</v>
      </c>
      <c r="BI47" s="37">
        <f t="shared" si="25"/>
        <v>3.8075878888888885</v>
      </c>
      <c r="BJ47" s="37">
        <f t="shared" si="25"/>
        <v>4.3703956000000002</v>
      </c>
      <c r="BK47" s="36">
        <f t="shared" si="25"/>
        <v>4.6592564999999997</v>
      </c>
      <c r="BL47" s="36">
        <f t="shared" si="25"/>
        <v>3.0606835714285707</v>
      </c>
      <c r="BM47" s="37">
        <f t="shared" si="25"/>
        <v>3.8393947777777786</v>
      </c>
      <c r="BN47" s="37">
        <f t="shared" ref="BN47:DY47" si="26">AVERAGE(BN7,BN11,BN9,BN16,BN22,BN30:BN32,BN35:BN35,BN39)</f>
        <v>3.8156076666666667</v>
      </c>
      <c r="BO47" s="36">
        <f t="shared" si="26"/>
        <v>4.7669537499999999</v>
      </c>
      <c r="BP47" s="36">
        <f t="shared" si="26"/>
        <v>3.629240777777778</v>
      </c>
      <c r="BQ47" s="36">
        <f t="shared" si="26"/>
        <v>3.7709753333333333</v>
      </c>
      <c r="BR47" s="38">
        <f t="shared" si="26"/>
        <v>0.73822925684770213</v>
      </c>
      <c r="BS47" s="38">
        <f t="shared" si="26"/>
        <v>0.26177074315229781</v>
      </c>
      <c r="BT47" s="36">
        <f t="shared" si="26"/>
        <v>4.3659346000000001</v>
      </c>
      <c r="BU47" s="38">
        <f t="shared" si="26"/>
        <v>0.74550745358487869</v>
      </c>
      <c r="BV47" s="38">
        <f t="shared" si="26"/>
        <v>0.25449254641512126</v>
      </c>
      <c r="BW47" s="37">
        <f t="shared" si="26"/>
        <v>4.3340038999999999</v>
      </c>
      <c r="BX47" s="37">
        <f t="shared" si="26"/>
        <v>4.5014394444444443</v>
      </c>
      <c r="BY47" s="37">
        <f t="shared" si="26"/>
        <v>4.5257404444444438</v>
      </c>
      <c r="BZ47" s="37">
        <f t="shared" si="26"/>
        <v>4.3579297777777777</v>
      </c>
      <c r="CA47" s="37">
        <f t="shared" si="26"/>
        <v>4.8001985000000005</v>
      </c>
      <c r="CB47" s="37">
        <f t="shared" si="26"/>
        <v>4.7639132999999996</v>
      </c>
      <c r="CC47" s="36">
        <f t="shared" si="26"/>
        <v>4.1056380000000008</v>
      </c>
      <c r="CD47" s="36">
        <f t="shared" si="26"/>
        <v>4.1987965000000003</v>
      </c>
      <c r="CE47" s="36">
        <f t="shared" si="26"/>
        <v>4.2460495555555546</v>
      </c>
      <c r="CF47" s="36">
        <f t="shared" si="26"/>
        <v>4.77257</v>
      </c>
      <c r="CG47" s="36">
        <f t="shared" si="26"/>
        <v>4.6429261111111106</v>
      </c>
      <c r="CH47" s="36">
        <f t="shared" si="26"/>
        <v>4.6062240000000001</v>
      </c>
      <c r="CI47" s="38">
        <f t="shared" si="26"/>
        <v>0.22178435905045202</v>
      </c>
      <c r="CJ47" s="38">
        <f t="shared" si="26"/>
        <v>0.59559043134555611</v>
      </c>
      <c r="CK47" s="38">
        <f t="shared" si="26"/>
        <v>0.15706144633661831</v>
      </c>
      <c r="CL47" s="38">
        <f t="shared" si="26"/>
        <v>2.5563763267373453E-2</v>
      </c>
      <c r="CM47" s="36">
        <f t="shared" si="26"/>
        <v>4.4210089000000004</v>
      </c>
      <c r="CN47" s="36">
        <f t="shared" si="26"/>
        <v>4.2407865000000005</v>
      </c>
      <c r="CO47" s="36">
        <f t="shared" si="26"/>
        <v>4.1833137999999996</v>
      </c>
      <c r="CP47" s="36">
        <f t="shared" si="26"/>
        <v>4.1923264999999992</v>
      </c>
      <c r="CQ47" s="38">
        <f t="shared" si="26"/>
        <v>0.21609303846619837</v>
      </c>
      <c r="CR47" s="38">
        <f t="shared" si="26"/>
        <v>0.12241444573683753</v>
      </c>
      <c r="CS47" s="38">
        <f t="shared" si="26"/>
        <v>0.42188801069052345</v>
      </c>
      <c r="CT47" s="38">
        <f t="shared" si="26"/>
        <v>0.23960450510644066</v>
      </c>
      <c r="CU47" s="38">
        <f t="shared" si="26"/>
        <v>0.62890939906633692</v>
      </c>
      <c r="CV47" s="38">
        <f t="shared" si="26"/>
        <v>0.37109060093366308</v>
      </c>
      <c r="CW47" s="36">
        <f t="shared" si="26"/>
        <v>4.6671244999999999</v>
      </c>
      <c r="CX47" s="36">
        <f t="shared" si="26"/>
        <v>4.5208472000000004</v>
      </c>
      <c r="CY47" s="36">
        <f t="shared" si="26"/>
        <v>4.3019632222222226</v>
      </c>
      <c r="CZ47" s="36">
        <f t="shared" si="26"/>
        <v>4.1459867500000005</v>
      </c>
      <c r="DA47" s="36">
        <f t="shared" si="26"/>
        <v>3.8656578000000001</v>
      </c>
      <c r="DB47" s="36">
        <f t="shared" si="26"/>
        <v>4.0089531000000003</v>
      </c>
      <c r="DC47" s="36">
        <f t="shared" si="26"/>
        <v>4.2782455000000006</v>
      </c>
      <c r="DD47" s="36">
        <f t="shared" si="26"/>
        <v>4.5204818000000007</v>
      </c>
      <c r="DE47" s="36">
        <f t="shared" si="26"/>
        <v>4.2218071111111106</v>
      </c>
      <c r="DF47" s="36">
        <f t="shared" si="26"/>
        <v>4.2637058888888886</v>
      </c>
      <c r="DG47" s="37">
        <f t="shared" si="26"/>
        <v>4.1699519999999994</v>
      </c>
      <c r="DH47" s="37">
        <f t="shared" si="26"/>
        <v>4.2777251111111116</v>
      </c>
      <c r="DI47" s="37">
        <f t="shared" si="26"/>
        <v>4.3521675555555559</v>
      </c>
      <c r="DJ47" s="37">
        <f t="shared" si="26"/>
        <v>4.3022210999999997</v>
      </c>
      <c r="DK47" s="36">
        <f t="shared" si="26"/>
        <v>4.2265344999999996</v>
      </c>
      <c r="DL47" s="36">
        <f t="shared" si="26"/>
        <v>3.8980273000000003</v>
      </c>
      <c r="DM47" s="36">
        <f t="shared" si="26"/>
        <v>4.0806640000000005</v>
      </c>
      <c r="DN47" s="37">
        <f t="shared" si="26"/>
        <v>4.0526356666666663</v>
      </c>
      <c r="DO47" s="38">
        <f t="shared" si="26"/>
        <v>0.47376495985697098</v>
      </c>
      <c r="DP47" s="38">
        <f t="shared" si="26"/>
        <v>0.21133980940645281</v>
      </c>
      <c r="DQ47" s="38">
        <f t="shared" si="26"/>
        <v>7.3807748296095321E-2</v>
      </c>
      <c r="DR47" s="38">
        <f t="shared" si="26"/>
        <v>0.24108748244048073</v>
      </c>
      <c r="DS47" s="37">
        <f t="shared" si="26"/>
        <v>5.3091650000000001</v>
      </c>
      <c r="DT47" s="36">
        <f t="shared" si="26"/>
        <v>5.1908478888888894</v>
      </c>
      <c r="DU47" s="36">
        <f t="shared" si="26"/>
        <v>3.918223777777778</v>
      </c>
      <c r="DV47" s="38">
        <f t="shared" si="26"/>
        <v>0.40197194598652586</v>
      </c>
      <c r="DW47" s="38">
        <f t="shared" si="26"/>
        <v>0.27148108538769611</v>
      </c>
      <c r="DX47" s="38">
        <f t="shared" si="26"/>
        <v>0.1298370966898261</v>
      </c>
      <c r="DY47" s="38">
        <f t="shared" si="26"/>
        <v>0.15502961795564346</v>
      </c>
      <c r="DZ47" s="38">
        <f t="shared" ref="DZ47:GK47" si="27">AVERAGE(DZ7,DZ11,DZ9,DZ16,DZ22,DZ30:DZ32,DZ35:DZ35,DZ39)</f>
        <v>4.1680253980308474E-2</v>
      </c>
      <c r="EA47" s="36">
        <f t="shared" si="27"/>
        <v>5.2863713333333333</v>
      </c>
      <c r="EB47" s="36">
        <f t="shared" si="27"/>
        <v>5.3114866666666654</v>
      </c>
      <c r="EC47" s="36">
        <f t="shared" si="27"/>
        <v>4.0350429999999999</v>
      </c>
      <c r="ED47" s="36">
        <f t="shared" si="27"/>
        <v>4.1778028571428569</v>
      </c>
      <c r="EE47" s="36">
        <f t="shared" si="27"/>
        <v>4.1796488571428574</v>
      </c>
      <c r="EF47" s="36">
        <f t="shared" si="27"/>
        <v>4.1269523333333327</v>
      </c>
      <c r="EG47" s="38">
        <f t="shared" si="27"/>
        <v>5.823505107042156E-2</v>
      </c>
      <c r="EH47" s="38">
        <f t="shared" si="27"/>
        <v>0.52555623147626918</v>
      </c>
      <c r="EI47" s="38">
        <f t="shared" si="27"/>
        <v>0.31121875015035305</v>
      </c>
      <c r="EJ47" s="38">
        <f t="shared" si="27"/>
        <v>0.10498996730295615</v>
      </c>
      <c r="EK47" s="38">
        <f t="shared" si="27"/>
        <v>0.36988780178733488</v>
      </c>
      <c r="EL47" s="38">
        <f t="shared" si="27"/>
        <v>0.10835529536207537</v>
      </c>
      <c r="EM47" s="38">
        <f t="shared" si="27"/>
        <v>0.17273075046054454</v>
      </c>
      <c r="EN47" s="38">
        <f t="shared" si="27"/>
        <v>0.23273391290132986</v>
      </c>
      <c r="EO47" s="38">
        <f t="shared" si="27"/>
        <v>0.11378150310950103</v>
      </c>
      <c r="EP47" s="36"/>
      <c r="EQ47" s="36"/>
      <c r="ER47" s="38"/>
      <c r="ES47" s="38"/>
      <c r="ET47" s="36"/>
      <c r="EU47" s="38"/>
      <c r="EV47" s="38"/>
      <c r="EW47" s="36"/>
      <c r="EX47" s="36"/>
      <c r="EY47" s="36"/>
      <c r="EZ47" s="36"/>
      <c r="FA47" s="37"/>
      <c r="FB47" s="37"/>
      <c r="FC47" s="36"/>
      <c r="FD47" s="38"/>
      <c r="FE47" s="38"/>
      <c r="FF47" s="38"/>
      <c r="FG47" s="38"/>
      <c r="FH47" s="38"/>
      <c r="FI47" s="38"/>
      <c r="FJ47" s="38"/>
      <c r="FK47" s="38"/>
      <c r="FL47" s="38"/>
    </row>
    <row r="48" spans="1:232" x14ac:dyDescent="0.25">
      <c r="A48" s="41" t="s">
        <v>277</v>
      </c>
      <c r="B48" s="38">
        <f>AVERAGE(B23:B24,B37)</f>
        <v>0</v>
      </c>
      <c r="C48" s="38">
        <f t="shared" ref="C48:BN48" si="28">AVERAGE(C23:C24,C37)</f>
        <v>0.23626373626373626</v>
      </c>
      <c r="D48" s="38">
        <f t="shared" si="28"/>
        <v>0.41379310344827586</v>
      </c>
      <c r="E48" s="38">
        <f t="shared" si="28"/>
        <v>0.53959833270178104</v>
      </c>
      <c r="F48" s="38">
        <f t="shared" si="28"/>
        <v>3.4482758620689655E-2</v>
      </c>
      <c r="G48" s="38">
        <f t="shared" si="28"/>
        <v>0.27586206896551724</v>
      </c>
      <c r="H48" s="38">
        <f t="shared" si="28"/>
        <v>0.72413793103448276</v>
      </c>
      <c r="I48" s="38">
        <f t="shared" si="28"/>
        <v>0.18609126599034087</v>
      </c>
      <c r="J48" s="38">
        <f t="shared" si="28"/>
        <v>0.81390873400965924</v>
      </c>
      <c r="K48" s="38" t="e">
        <f t="shared" si="28"/>
        <v>#DIV/0!</v>
      </c>
      <c r="L48" s="38" t="e">
        <f t="shared" si="28"/>
        <v>#DIV/0!</v>
      </c>
      <c r="M48" s="37">
        <f t="shared" si="28"/>
        <v>4.6142856666666665</v>
      </c>
      <c r="N48" s="38" t="e">
        <f t="shared" si="28"/>
        <v>#DIV/0!</v>
      </c>
      <c r="O48" s="38" t="e">
        <f t="shared" si="28"/>
        <v>#DIV/0!</v>
      </c>
      <c r="P48" s="37">
        <f t="shared" si="28"/>
        <v>4.2638290000000003</v>
      </c>
      <c r="Q48" s="38" t="e">
        <f t="shared" si="28"/>
        <v>#DIV/0!</v>
      </c>
      <c r="R48" s="38" t="e">
        <f t="shared" si="28"/>
        <v>#DIV/0!</v>
      </c>
      <c r="S48" s="37">
        <f t="shared" si="28"/>
        <v>4.4721830000000002</v>
      </c>
      <c r="T48" s="37">
        <f t="shared" si="28"/>
        <v>3.9340886666666663</v>
      </c>
      <c r="U48" s="37">
        <f t="shared" si="28"/>
        <v>3.7582350000000004</v>
      </c>
      <c r="V48" s="37">
        <f t="shared" si="28"/>
        <v>3.5049999999999999</v>
      </c>
      <c r="W48" s="36">
        <f t="shared" si="28"/>
        <v>3.8592453333333334</v>
      </c>
      <c r="X48" s="37">
        <f t="shared" si="28"/>
        <v>3.3765873333333332</v>
      </c>
      <c r="Y48" s="37">
        <f t="shared" si="28"/>
        <v>3.8839286666666664</v>
      </c>
      <c r="Z48" s="36">
        <f t="shared" si="28"/>
        <v>3.9791666666666665</v>
      </c>
      <c r="AA48" s="36">
        <f t="shared" si="28"/>
        <v>4.1274686666666662</v>
      </c>
      <c r="AB48" s="36">
        <f t="shared" si="28"/>
        <v>4.3473680000000003</v>
      </c>
      <c r="AC48" s="36">
        <f t="shared" si="28"/>
        <v>3.4136556666666666</v>
      </c>
      <c r="AD48" s="36">
        <f t="shared" si="28"/>
        <v>4.058262</v>
      </c>
      <c r="AE48" s="36">
        <f t="shared" si="28"/>
        <v>4.0701873333333332</v>
      </c>
      <c r="AF48" s="36">
        <f t="shared" si="28"/>
        <v>4.3348776666666673</v>
      </c>
      <c r="AG48" s="36">
        <f t="shared" si="28"/>
        <v>3.9975633333333334</v>
      </c>
      <c r="AH48" s="36">
        <f t="shared" si="28"/>
        <v>4.4187136666666671</v>
      </c>
      <c r="AI48" s="38" t="e">
        <f t="shared" si="28"/>
        <v>#DIV/0!</v>
      </c>
      <c r="AJ48" s="38" t="e">
        <f t="shared" si="28"/>
        <v>#DIV/0!</v>
      </c>
      <c r="AK48" s="36">
        <f t="shared" si="28"/>
        <v>4.7110309999999993</v>
      </c>
      <c r="AL48" s="36">
        <f t="shared" si="28"/>
        <v>4.8650793333333331</v>
      </c>
      <c r="AM48" s="36">
        <f t="shared" si="28"/>
        <v>4.5038460000000002</v>
      </c>
      <c r="AN48" s="36">
        <f t="shared" si="28"/>
        <v>3.4257703333333338</v>
      </c>
      <c r="AO48" s="37">
        <f t="shared" si="28"/>
        <v>3.484594</v>
      </c>
      <c r="AP48" s="37">
        <f t="shared" si="28"/>
        <v>3.7009803333333333</v>
      </c>
      <c r="AQ48" s="36">
        <f t="shared" si="28"/>
        <v>4.0771243333333338</v>
      </c>
      <c r="AR48" s="36">
        <f t="shared" si="28"/>
        <v>4.1848739999999998</v>
      </c>
      <c r="AS48" s="36">
        <f t="shared" si="28"/>
        <v>4.2745103333333327</v>
      </c>
      <c r="AT48" s="38" t="e">
        <f t="shared" si="28"/>
        <v>#DIV/0!</v>
      </c>
      <c r="AU48" s="38" t="e">
        <f t="shared" si="28"/>
        <v>#DIV/0!</v>
      </c>
      <c r="AV48" s="37">
        <f t="shared" si="28"/>
        <v>3.5084400000000002</v>
      </c>
      <c r="AW48" s="37">
        <f t="shared" si="28"/>
        <v>3.5936490000000005</v>
      </c>
      <c r="AX48" s="36">
        <f t="shared" si="28"/>
        <v>4.5136783333333339</v>
      </c>
      <c r="AY48" s="38" t="e">
        <f t="shared" si="28"/>
        <v>#DIV/0!</v>
      </c>
      <c r="AZ48" s="38" t="e">
        <f t="shared" si="28"/>
        <v>#DIV/0!</v>
      </c>
      <c r="BA48" s="36">
        <f t="shared" si="28"/>
        <v>4.5346963333333337</v>
      </c>
      <c r="BB48" s="36">
        <f t="shared" si="28"/>
        <v>4.4984973333333329</v>
      </c>
      <c r="BC48" s="36">
        <f t="shared" si="28"/>
        <v>4.4849043333333336</v>
      </c>
      <c r="BD48" s="37">
        <f t="shared" si="28"/>
        <v>4.5004466666666669</v>
      </c>
      <c r="BE48" s="37">
        <f t="shared" si="28"/>
        <v>4.9086403333333335</v>
      </c>
      <c r="BF48" s="36">
        <f t="shared" si="28"/>
        <v>4.6404276666666666</v>
      </c>
      <c r="BG48" s="36">
        <f t="shared" si="28"/>
        <v>4.6216043333333339</v>
      </c>
      <c r="BH48" s="36">
        <f t="shared" si="28"/>
        <v>4.8229546666666669</v>
      </c>
      <c r="BI48" s="37">
        <f t="shared" si="28"/>
        <v>4.8401413333333334</v>
      </c>
      <c r="BJ48" s="37">
        <f t="shared" si="28"/>
        <v>4.9451496666666666</v>
      </c>
      <c r="BK48" s="36">
        <f t="shared" si="28"/>
        <v>4.999959333333333</v>
      </c>
      <c r="BL48" s="36">
        <f t="shared" si="28"/>
        <v>4.2577673333333337</v>
      </c>
      <c r="BM48" s="37">
        <f t="shared" si="28"/>
        <v>4.0066963333333332</v>
      </c>
      <c r="BN48" s="37">
        <f t="shared" si="28"/>
        <v>3.418870333333333</v>
      </c>
      <c r="BO48" s="36">
        <f t="shared" ref="BO48:DZ48" si="29">AVERAGE(BO23:BO24,BO37)</f>
        <v>4.6031446666666662</v>
      </c>
      <c r="BP48" s="36">
        <f t="shared" si="29"/>
        <v>3.5449613333333332</v>
      </c>
      <c r="BQ48" s="36">
        <f t="shared" si="29"/>
        <v>4.2996963333333333</v>
      </c>
      <c r="BR48" s="38" t="e">
        <f t="shared" si="29"/>
        <v>#DIV/0!</v>
      </c>
      <c r="BS48" s="38" t="e">
        <f t="shared" si="29"/>
        <v>#DIV/0!</v>
      </c>
      <c r="BT48" s="36">
        <f t="shared" si="29"/>
        <v>4.1129516666666666</v>
      </c>
      <c r="BU48" s="38" t="e">
        <f t="shared" si="29"/>
        <v>#DIV/0!</v>
      </c>
      <c r="BV48" s="38" t="e">
        <f t="shared" si="29"/>
        <v>#DIV/0!</v>
      </c>
      <c r="BW48" s="37">
        <f t="shared" si="29"/>
        <v>3.9244443333333336</v>
      </c>
      <c r="BX48" s="37">
        <f t="shared" si="29"/>
        <v>4.6335860000000002</v>
      </c>
      <c r="BY48" s="37">
        <f t="shared" si="29"/>
        <v>4.5205906666666671</v>
      </c>
      <c r="BZ48" s="37">
        <f t="shared" si="29"/>
        <v>4.1253563333333334</v>
      </c>
      <c r="CA48" s="37">
        <f t="shared" si="29"/>
        <v>4.9596106666666664</v>
      </c>
      <c r="CB48" s="37">
        <f t="shared" si="29"/>
        <v>4.9981539999999995</v>
      </c>
      <c r="CC48" s="36">
        <f t="shared" si="29"/>
        <v>4.2425153333333334</v>
      </c>
      <c r="CD48" s="36">
        <f t="shared" si="29"/>
        <v>4.396303333333333</v>
      </c>
      <c r="CE48" s="36">
        <f t="shared" si="29"/>
        <v>4.3099733333333328</v>
      </c>
      <c r="CF48" s="36">
        <f t="shared" si="29"/>
        <v>5.255064</v>
      </c>
      <c r="CG48" s="36">
        <f t="shared" si="29"/>
        <v>5.102536333333334</v>
      </c>
      <c r="CH48" s="36">
        <f t="shared" si="29"/>
        <v>4.9291760000000009</v>
      </c>
      <c r="CI48" s="38">
        <f t="shared" si="29"/>
        <v>0.12164930667874319</v>
      </c>
      <c r="CJ48" s="38">
        <f t="shared" si="29"/>
        <v>0.63037756561726288</v>
      </c>
      <c r="CK48" s="38">
        <f t="shared" si="29"/>
        <v>0.23793709327771564</v>
      </c>
      <c r="CL48" s="38">
        <f t="shared" si="29"/>
        <v>1.003603442627833E-2</v>
      </c>
      <c r="CM48" s="36">
        <f t="shared" si="29"/>
        <v>4.8956453333333334</v>
      </c>
      <c r="CN48" s="36">
        <f t="shared" si="29"/>
        <v>4.6035396666666673</v>
      </c>
      <c r="CO48" s="36">
        <f t="shared" si="29"/>
        <v>4.2952226666666666</v>
      </c>
      <c r="CP48" s="36">
        <f t="shared" si="29"/>
        <v>4.291711666666667</v>
      </c>
      <c r="CQ48" s="38">
        <f t="shared" si="29"/>
        <v>0.118847884196917</v>
      </c>
      <c r="CR48" s="38">
        <f t="shared" si="29"/>
        <v>0.10961489683104486</v>
      </c>
      <c r="CS48" s="38">
        <f t="shared" si="29"/>
        <v>0.5201629507769121</v>
      </c>
      <c r="CT48" s="38">
        <f t="shared" si="29"/>
        <v>0.25137426819512604</v>
      </c>
      <c r="CU48" s="38" t="e">
        <f t="shared" si="29"/>
        <v>#DIV/0!</v>
      </c>
      <c r="CV48" s="38" t="e">
        <f t="shared" si="29"/>
        <v>#DIV/0!</v>
      </c>
      <c r="CW48" s="36">
        <f t="shared" si="29"/>
        <v>4.4878796666666672</v>
      </c>
      <c r="CX48" s="36">
        <f t="shared" si="29"/>
        <v>4.3094003333333335</v>
      </c>
      <c r="CY48" s="36">
        <f t="shared" si="29"/>
        <v>4.3886943333333326</v>
      </c>
      <c r="CZ48" s="36">
        <f t="shared" si="29"/>
        <v>4.0017846666666665</v>
      </c>
      <c r="DA48" s="36">
        <f t="shared" si="29"/>
        <v>3.7698990000000001</v>
      </c>
      <c r="DB48" s="36">
        <f t="shared" si="29"/>
        <v>3.9369903333333336</v>
      </c>
      <c r="DC48" s="36">
        <f t="shared" si="29"/>
        <v>4.481473666666667</v>
      </c>
      <c r="DD48" s="36">
        <f t="shared" si="29"/>
        <v>4.6608333333333336</v>
      </c>
      <c r="DE48" s="36">
        <f t="shared" si="29"/>
        <v>3.7759416666666668</v>
      </c>
      <c r="DF48" s="36">
        <f t="shared" si="29"/>
        <v>3.8837259999999998</v>
      </c>
      <c r="DG48" s="37">
        <f t="shared" si="29"/>
        <v>3.9237500000000001</v>
      </c>
      <c r="DH48" s="37">
        <f t="shared" si="29"/>
        <v>4.0054970000000001</v>
      </c>
      <c r="DI48" s="37">
        <f t="shared" si="29"/>
        <v>4.1509939999999999</v>
      </c>
      <c r="DJ48" s="37">
        <f t="shared" si="29"/>
        <v>4.0534403333333335</v>
      </c>
      <c r="DK48" s="36">
        <f t="shared" si="29"/>
        <v>4.4019319999999995</v>
      </c>
      <c r="DL48" s="36">
        <f t="shared" si="29"/>
        <v>4.2454293333333331</v>
      </c>
      <c r="DM48" s="36">
        <f t="shared" si="29"/>
        <v>4.4536363333333329</v>
      </c>
      <c r="DN48" s="37">
        <f t="shared" si="29"/>
        <v>4.1501259999999993</v>
      </c>
      <c r="DO48" s="38">
        <f t="shared" si="29"/>
        <v>0.48347643385490319</v>
      </c>
      <c r="DP48" s="38">
        <f t="shared" si="29"/>
        <v>0.17725055992507632</v>
      </c>
      <c r="DQ48" s="38">
        <f t="shared" si="29"/>
        <v>0.12265979044784764</v>
      </c>
      <c r="DR48" s="38">
        <f t="shared" si="29"/>
        <v>0.21661321577217288</v>
      </c>
      <c r="DS48" s="37">
        <f t="shared" si="29"/>
        <v>5.3597986666666673</v>
      </c>
      <c r="DT48" s="36">
        <f t="shared" si="29"/>
        <v>5.0734233333333334</v>
      </c>
      <c r="DU48" s="36">
        <f t="shared" si="29"/>
        <v>4.570513</v>
      </c>
      <c r="DV48" s="38">
        <f t="shared" si="29"/>
        <v>0.20689655172413793</v>
      </c>
      <c r="DW48" s="38">
        <f t="shared" si="29"/>
        <v>6.8965517241379309E-2</v>
      </c>
      <c r="DX48" s="38">
        <f t="shared" si="29"/>
        <v>6.8965517241379309E-2</v>
      </c>
      <c r="DY48" s="38">
        <f t="shared" si="29"/>
        <v>0.10344827586206896</v>
      </c>
      <c r="DZ48" s="38">
        <f t="shared" si="29"/>
        <v>0.55172413793103448</v>
      </c>
      <c r="EA48" s="36">
        <f t="shared" ref="EA48:EO48" si="30">AVERAGE(EA23:EA24,EA37)</f>
        <v>5.5714290000000002</v>
      </c>
      <c r="EB48" s="36">
        <f t="shared" si="30"/>
        <v>5.5</v>
      </c>
      <c r="EC48" s="36">
        <f t="shared" si="30"/>
        <v>4.75</v>
      </c>
      <c r="ED48" s="36" t="e">
        <f t="shared" si="30"/>
        <v>#DIV/0!</v>
      </c>
      <c r="EE48" s="36" t="e">
        <f t="shared" si="30"/>
        <v>#DIV/0!</v>
      </c>
      <c r="EF48" s="36">
        <f t="shared" si="30"/>
        <v>4.283673666666667</v>
      </c>
      <c r="EG48" s="38">
        <f t="shared" si="30"/>
        <v>6.006730396974299E-2</v>
      </c>
      <c r="EH48" s="38">
        <f t="shared" si="30"/>
        <v>0.44062226904951879</v>
      </c>
      <c r="EI48" s="38">
        <f t="shared" si="30"/>
        <v>0.37495006628732447</v>
      </c>
      <c r="EJ48" s="38">
        <f t="shared" si="30"/>
        <v>0.12436036069341368</v>
      </c>
      <c r="EK48" s="38">
        <f t="shared" si="30"/>
        <v>0.36472148541114058</v>
      </c>
      <c r="EL48" s="38">
        <f t="shared" si="30"/>
        <v>6.1197423266388787E-2</v>
      </c>
      <c r="EM48" s="38">
        <f t="shared" si="30"/>
        <v>0.15138309965896174</v>
      </c>
      <c r="EN48" s="38">
        <f t="shared" si="30"/>
        <v>0.26354679802955666</v>
      </c>
      <c r="EO48" s="38">
        <f t="shared" si="30"/>
        <v>0.15915119363395225</v>
      </c>
    </row>
    <row r="49" spans="1:168" x14ac:dyDescent="0.25">
      <c r="A49" s="30" t="s">
        <v>278</v>
      </c>
      <c r="B49" s="38">
        <f>AVERAGE(B4:B22,B25:B36,B38:B40)</f>
        <v>1.4834590494287335E-2</v>
      </c>
      <c r="C49" s="38">
        <f t="shared" ref="C49:BN49" si="31">AVERAGE(C4:C22,C25:C36,C38:C40)</f>
        <v>5.853119786844882E-2</v>
      </c>
      <c r="D49" s="38">
        <f t="shared" si="31"/>
        <v>0.37698496980185248</v>
      </c>
      <c r="E49" s="38">
        <f t="shared" si="31"/>
        <v>0.49440768286426312</v>
      </c>
      <c r="F49" s="38">
        <f t="shared" si="31"/>
        <v>7.9052688884444916E-2</v>
      </c>
      <c r="G49" s="38">
        <f t="shared" si="31"/>
        <v>0.30795366319385925</v>
      </c>
      <c r="H49" s="38">
        <f t="shared" si="31"/>
        <v>0.6920463368061408</v>
      </c>
      <c r="I49" s="38">
        <f t="shared" si="31"/>
        <v>0.19864535022163307</v>
      </c>
      <c r="J49" s="38">
        <f t="shared" si="31"/>
        <v>0.80135464977836701</v>
      </c>
      <c r="K49" s="38">
        <f t="shared" si="31"/>
        <v>0.82035411131677005</v>
      </c>
      <c r="L49" s="38">
        <f t="shared" si="31"/>
        <v>0.21382730998809538</v>
      </c>
      <c r="M49" s="37">
        <f t="shared" si="31"/>
        <v>4.1315261818181828</v>
      </c>
      <c r="N49" s="38">
        <f t="shared" si="31"/>
        <v>0.89772481162293527</v>
      </c>
      <c r="O49" s="38">
        <f t="shared" si="31"/>
        <v>0.10227518837706483</v>
      </c>
      <c r="P49" s="37">
        <f t="shared" si="31"/>
        <v>4.2147385454545461</v>
      </c>
      <c r="Q49" s="38">
        <f t="shared" si="31"/>
        <v>0.93078968772398385</v>
      </c>
      <c r="R49" s="38">
        <f t="shared" si="31"/>
        <v>6.9210312276016331E-2</v>
      </c>
      <c r="S49" s="37">
        <f t="shared" si="31"/>
        <v>4.4597642352941191</v>
      </c>
      <c r="T49" s="37">
        <f>AVERAGE(T4:T22,T25:T36,T38:T40)</f>
        <v>3.6854651874999997</v>
      </c>
      <c r="U49" s="37">
        <f t="shared" si="31"/>
        <v>3.5063512812500002</v>
      </c>
      <c r="V49" s="37">
        <f t="shared" si="31"/>
        <v>3.3199789333333323</v>
      </c>
      <c r="W49" s="36">
        <f t="shared" si="31"/>
        <v>3.5786650937500002</v>
      </c>
      <c r="X49" s="37">
        <f t="shared" si="31"/>
        <v>3.2061193666666665</v>
      </c>
      <c r="Y49" s="37">
        <f t="shared" si="31"/>
        <v>3.7424553666666673</v>
      </c>
      <c r="Z49" s="36">
        <f t="shared" si="31"/>
        <v>3.7227942000000014</v>
      </c>
      <c r="AA49" s="36">
        <f t="shared" si="31"/>
        <v>3.9756865151515157</v>
      </c>
      <c r="AB49" s="36">
        <f t="shared" si="31"/>
        <v>3.9630468823529412</v>
      </c>
      <c r="AC49" s="36">
        <f t="shared" si="31"/>
        <v>3.2598564848484846</v>
      </c>
      <c r="AD49" s="36">
        <f t="shared" si="31"/>
        <v>3.6696066176470588</v>
      </c>
      <c r="AE49" s="36">
        <f t="shared" si="31"/>
        <v>3.6860930624999995</v>
      </c>
      <c r="AF49" s="36">
        <f t="shared" si="31"/>
        <v>3.9364768437500004</v>
      </c>
      <c r="AG49" s="36">
        <f t="shared" si="31"/>
        <v>3.6071445161290314</v>
      </c>
      <c r="AH49" s="36">
        <f t="shared" si="31"/>
        <v>4.0446399375000004</v>
      </c>
      <c r="AI49" s="38">
        <f t="shared" si="31"/>
        <v>0.66851491410431907</v>
      </c>
      <c r="AJ49" s="38">
        <f t="shared" si="31"/>
        <v>0.33148508589568088</v>
      </c>
      <c r="AK49" s="36">
        <f t="shared" si="31"/>
        <v>4.3370985151515162</v>
      </c>
      <c r="AL49" s="36">
        <f t="shared" si="31"/>
        <v>4.4610714687500002</v>
      </c>
      <c r="AM49" s="36">
        <f t="shared" si="31"/>
        <v>4.3881366363636367</v>
      </c>
      <c r="AN49" s="36">
        <f t="shared" si="31"/>
        <v>3.0461766250000002</v>
      </c>
      <c r="AO49" s="37">
        <f t="shared" si="31"/>
        <v>2.9860992903225809</v>
      </c>
      <c r="AP49" s="37">
        <f t="shared" si="31"/>
        <v>3.0695017575757575</v>
      </c>
      <c r="AQ49" s="36">
        <f t="shared" si="31"/>
        <v>3.4214431515151524</v>
      </c>
      <c r="AR49" s="36">
        <f t="shared" si="31"/>
        <v>3.3347307575757572</v>
      </c>
      <c r="AS49" s="36">
        <f t="shared" si="31"/>
        <v>3.9105158787878787</v>
      </c>
      <c r="AT49" s="38">
        <f t="shared" si="31"/>
        <v>0.55023205712366297</v>
      </c>
      <c r="AU49" s="38">
        <f t="shared" si="31"/>
        <v>0.44976794287633703</v>
      </c>
      <c r="AV49" s="37">
        <f t="shared" si="31"/>
        <v>3.805764393939393</v>
      </c>
      <c r="AW49" s="37">
        <f t="shared" si="31"/>
        <v>3.5792200882352936</v>
      </c>
      <c r="AX49" s="36">
        <f t="shared" si="31"/>
        <v>4.2983662121212127</v>
      </c>
      <c r="AY49" s="38">
        <f t="shared" si="31"/>
        <v>0.68553211478365905</v>
      </c>
      <c r="AZ49" s="38">
        <f t="shared" si="31"/>
        <v>0.31446788521634095</v>
      </c>
      <c r="BA49" s="36">
        <f t="shared" si="31"/>
        <v>4.0408547575757572</v>
      </c>
      <c r="BB49" s="36">
        <f t="shared" si="31"/>
        <v>3.5867631764705887</v>
      </c>
      <c r="BC49" s="36">
        <f t="shared" si="31"/>
        <v>3.7854888484848481</v>
      </c>
      <c r="BD49" s="37">
        <f t="shared" si="31"/>
        <v>3.6127372058823526</v>
      </c>
      <c r="BE49" s="37">
        <f t="shared" si="31"/>
        <v>4.0300038235294116</v>
      </c>
      <c r="BF49" s="36">
        <f t="shared" si="31"/>
        <v>3.783182676470588</v>
      </c>
      <c r="BG49" s="36">
        <f t="shared" si="31"/>
        <v>3.7090283823529417</v>
      </c>
      <c r="BH49" s="36">
        <f t="shared" si="31"/>
        <v>3.7790952058823528</v>
      </c>
      <c r="BI49" s="37">
        <f t="shared" si="31"/>
        <v>3.7594362187499999</v>
      </c>
      <c r="BJ49" s="37">
        <f t="shared" si="31"/>
        <v>4.3223206363636368</v>
      </c>
      <c r="BK49" s="36">
        <f t="shared" si="31"/>
        <v>4.6034890312499996</v>
      </c>
      <c r="BL49" s="36">
        <f t="shared" si="31"/>
        <v>3.2811096129032258</v>
      </c>
      <c r="BM49" s="37">
        <f t="shared" si="31"/>
        <v>3.7225123750000009</v>
      </c>
      <c r="BN49" s="37">
        <f t="shared" si="31"/>
        <v>3.6104245483870967</v>
      </c>
      <c r="BO49" s="36">
        <f t="shared" ref="BO49:DZ49" si="32">AVERAGE(BO4:BO22,BO25:BO36,BO38:BO40)</f>
        <v>4.5776326896551716</v>
      </c>
      <c r="BP49" s="36">
        <f t="shared" si="32"/>
        <v>3.5629681935483872</v>
      </c>
      <c r="BQ49" s="36">
        <f t="shared" si="32"/>
        <v>3.6582380303030311</v>
      </c>
      <c r="BR49" s="38">
        <f t="shared" si="32"/>
        <v>0.78503414662414894</v>
      </c>
      <c r="BS49" s="38">
        <f t="shared" si="32"/>
        <v>0.21496585337585108</v>
      </c>
      <c r="BT49" s="36">
        <f t="shared" si="32"/>
        <v>4.1131716060606065</v>
      </c>
      <c r="BU49" s="38">
        <f t="shared" si="32"/>
        <v>0.78157653319891829</v>
      </c>
      <c r="BV49" s="38">
        <f t="shared" si="32"/>
        <v>0.21842346680108179</v>
      </c>
      <c r="BW49" s="37">
        <f t="shared" si="32"/>
        <v>4.1217830303030301</v>
      </c>
      <c r="BX49" s="37">
        <f t="shared" si="32"/>
        <v>4.3742999393939392</v>
      </c>
      <c r="BY49" s="37">
        <f t="shared" si="32"/>
        <v>4.4500731562500011</v>
      </c>
      <c r="BZ49" s="37">
        <f t="shared" si="32"/>
        <v>4.1938201562499984</v>
      </c>
      <c r="CA49" s="37">
        <f t="shared" si="32"/>
        <v>4.7277267878787876</v>
      </c>
      <c r="CB49" s="37">
        <f t="shared" si="32"/>
        <v>4.660776757575757</v>
      </c>
      <c r="CC49" s="36">
        <f t="shared" si="32"/>
        <v>4.0852752647058805</v>
      </c>
      <c r="CD49" s="36">
        <f t="shared" si="32"/>
        <v>4.1607910000000006</v>
      </c>
      <c r="CE49" s="36">
        <f t="shared" si="32"/>
        <v>4.1667107272727275</v>
      </c>
      <c r="CF49" s="36">
        <f t="shared" si="32"/>
        <v>4.8403365757575756</v>
      </c>
      <c r="CG49" s="36">
        <f t="shared" si="32"/>
        <v>4.7037012812499999</v>
      </c>
      <c r="CH49" s="36">
        <f t="shared" si="32"/>
        <v>4.6307808437500002</v>
      </c>
      <c r="CI49" s="38">
        <f t="shared" si="32"/>
        <v>0.1589790393973374</v>
      </c>
      <c r="CJ49" s="38">
        <f t="shared" si="32"/>
        <v>0.65326425679065703</v>
      </c>
      <c r="CK49" s="38">
        <f t="shared" si="32"/>
        <v>0.16324604505834506</v>
      </c>
      <c r="CL49" s="38">
        <f t="shared" si="32"/>
        <v>2.4510658753660597E-2</v>
      </c>
      <c r="CM49" s="36">
        <f t="shared" si="32"/>
        <v>4.4221316176470591</v>
      </c>
      <c r="CN49" s="36">
        <f t="shared" si="32"/>
        <v>4.2382523823529414</v>
      </c>
      <c r="CO49" s="36">
        <f t="shared" si="32"/>
        <v>4.1226656176470584</v>
      </c>
      <c r="CP49" s="36">
        <f t="shared" si="32"/>
        <v>4.1547566176470587</v>
      </c>
      <c r="CQ49" s="38">
        <f t="shared" si="32"/>
        <v>0.18010928951744781</v>
      </c>
      <c r="CR49" s="38">
        <f t="shared" si="32"/>
        <v>0.13529299506769429</v>
      </c>
      <c r="CS49" s="38">
        <f t="shared" si="32"/>
        <v>0.42939025751004511</v>
      </c>
      <c r="CT49" s="38">
        <f t="shared" si="32"/>
        <v>0.25520745790481281</v>
      </c>
      <c r="CU49" s="38">
        <f t="shared" si="32"/>
        <v>0.71232936304189276</v>
      </c>
      <c r="CV49" s="38">
        <f t="shared" si="32"/>
        <v>0.28767063695810718</v>
      </c>
      <c r="CW49" s="36">
        <f t="shared" si="32"/>
        <v>4.6388082941176467</v>
      </c>
      <c r="CX49" s="36">
        <f t="shared" si="32"/>
        <v>4.5164663823529407</v>
      </c>
      <c r="CY49" s="36">
        <f t="shared" si="32"/>
        <v>4.2429976666666649</v>
      </c>
      <c r="CZ49" s="36">
        <f t="shared" si="32"/>
        <v>3.8904520967741942</v>
      </c>
      <c r="DA49" s="36">
        <f t="shared" si="32"/>
        <v>3.6210196363636356</v>
      </c>
      <c r="DB49" s="36">
        <f t="shared" si="32"/>
        <v>3.7977016666666676</v>
      </c>
      <c r="DC49" s="36">
        <f t="shared" si="32"/>
        <v>4.0747968387096769</v>
      </c>
      <c r="DD49" s="36">
        <f t="shared" si="32"/>
        <v>4.2341393124999991</v>
      </c>
      <c r="DE49" s="36">
        <f t="shared" si="32"/>
        <v>3.9399936666666666</v>
      </c>
      <c r="DF49" s="36">
        <f t="shared" si="32"/>
        <v>3.985154806451614</v>
      </c>
      <c r="DG49" s="37">
        <f t="shared" si="32"/>
        <v>3.9287264838709661</v>
      </c>
      <c r="DH49" s="37">
        <f t="shared" si="32"/>
        <v>4.0539041875000006</v>
      </c>
      <c r="DI49" s="37">
        <f t="shared" si="32"/>
        <v>4.1178151935483873</v>
      </c>
      <c r="DJ49" s="37">
        <f t="shared" si="32"/>
        <v>4.0570383125000005</v>
      </c>
      <c r="DK49" s="36">
        <f t="shared" si="32"/>
        <v>4.1614273030303011</v>
      </c>
      <c r="DL49" s="36">
        <f t="shared" si="32"/>
        <v>3.8032716666666668</v>
      </c>
      <c r="DM49" s="36">
        <f t="shared" si="32"/>
        <v>3.9463696363636371</v>
      </c>
      <c r="DN49" s="37">
        <f t="shared" si="32"/>
        <v>3.8640970000000014</v>
      </c>
      <c r="DO49" s="38">
        <f t="shared" si="32"/>
        <v>0.48128758600671545</v>
      </c>
      <c r="DP49" s="38">
        <f t="shared" si="32"/>
        <v>0.22583749324173247</v>
      </c>
      <c r="DQ49" s="38">
        <f t="shared" si="32"/>
        <v>7.9606812972996682E-2</v>
      </c>
      <c r="DR49" s="38">
        <f t="shared" si="32"/>
        <v>0.21326810777855548</v>
      </c>
      <c r="DS49" s="37">
        <f t="shared" si="32"/>
        <v>5.1759317500000002</v>
      </c>
      <c r="DT49" s="36">
        <f t="shared" si="32"/>
        <v>5.0081461250000006</v>
      </c>
      <c r="DU49" s="36">
        <f t="shared" si="32"/>
        <v>3.8575929687500006</v>
      </c>
      <c r="DV49" s="38">
        <f t="shared" si="32"/>
        <v>0.42143277662119433</v>
      </c>
      <c r="DW49" s="38">
        <f t="shared" si="32"/>
        <v>0.2502532222807356</v>
      </c>
      <c r="DX49" s="38">
        <f t="shared" si="32"/>
        <v>0.11035927569950596</v>
      </c>
      <c r="DY49" s="38">
        <f t="shared" si="32"/>
        <v>0.12492115874408957</v>
      </c>
      <c r="DZ49" s="38">
        <f t="shared" si="32"/>
        <v>9.3033566654474598E-2</v>
      </c>
      <c r="EA49" s="36">
        <f t="shared" ref="EA49:EO49" si="33">AVERAGE(EA4:EA22,EA25:EA36,EA38:EA40)</f>
        <v>4.9931336071428571</v>
      </c>
      <c r="EB49" s="36">
        <f t="shared" si="33"/>
        <v>4.9965621428571421</v>
      </c>
      <c r="EC49" s="36">
        <f t="shared" si="33"/>
        <v>3.7583507857142848</v>
      </c>
      <c r="ED49" s="36">
        <f t="shared" si="33"/>
        <v>3.9646753181818184</v>
      </c>
      <c r="EE49" s="36">
        <f t="shared" si="33"/>
        <v>3.999247304347826</v>
      </c>
      <c r="EF49" s="36">
        <f t="shared" si="33"/>
        <v>4.003590916666667</v>
      </c>
      <c r="EG49" s="38">
        <f t="shared" si="33"/>
        <v>9.8228843335783245E-2</v>
      </c>
      <c r="EH49" s="38">
        <f t="shared" si="33"/>
        <v>0.53190480855179301</v>
      </c>
      <c r="EI49" s="38">
        <f t="shared" si="33"/>
        <v>0.28388731199304518</v>
      </c>
      <c r="EJ49" s="38">
        <f t="shared" si="33"/>
        <v>8.597903611937853E-2</v>
      </c>
      <c r="EK49" s="38">
        <f t="shared" si="33"/>
        <v>0.35890979741874707</v>
      </c>
      <c r="EL49" s="38">
        <f t="shared" si="33"/>
        <v>0.11341029992041714</v>
      </c>
      <c r="EM49" s="38">
        <f t="shared" si="33"/>
        <v>0.18109490118651547</v>
      </c>
      <c r="EN49" s="38">
        <f t="shared" si="33"/>
        <v>0.22805398099636426</v>
      </c>
      <c r="EO49" s="38">
        <f t="shared" si="33"/>
        <v>0.11780209701302288</v>
      </c>
      <c r="EP49" s="36"/>
      <c r="EQ49" s="36"/>
      <c r="ER49" s="38"/>
      <c r="ES49" s="38"/>
      <c r="ET49" s="36"/>
      <c r="EU49" s="38"/>
      <c r="EV49" s="38"/>
      <c r="EW49" s="36"/>
      <c r="EX49" s="36"/>
      <c r="EY49" s="36"/>
      <c r="EZ49" s="36"/>
      <c r="FA49" s="37"/>
      <c r="FB49" s="37"/>
      <c r="FC49" s="36"/>
      <c r="FD49" s="38"/>
      <c r="FE49" s="38"/>
      <c r="FF49" s="38"/>
      <c r="FG49" s="38"/>
      <c r="FH49" s="38"/>
      <c r="FI49" s="38"/>
      <c r="FJ49" s="38"/>
      <c r="FK49" s="38"/>
      <c r="FL49" s="38"/>
    </row>
    <row r="50" spans="1:168" x14ac:dyDescent="0.25">
      <c r="M50" s="46"/>
      <c r="AV50" s="46"/>
      <c r="AW50" s="46"/>
      <c r="AX50" s="46"/>
      <c r="BT50" s="46"/>
      <c r="CM50" s="46"/>
      <c r="CN50" s="46"/>
      <c r="CO50" s="46"/>
      <c r="CP50" s="46"/>
      <c r="DO50" s="37"/>
      <c r="DS50" s="37"/>
      <c r="DT50" s="37"/>
      <c r="DX50" s="37"/>
      <c r="DY50" s="37"/>
      <c r="DZ50" s="37"/>
      <c r="EA50" s="37"/>
      <c r="EB50" s="37"/>
      <c r="EC50" s="37"/>
      <c r="EF50" s="46"/>
    </row>
    <row r="51" spans="1:168" x14ac:dyDescent="0.25">
      <c r="M51" s="46"/>
      <c r="AV51" s="46"/>
      <c r="AW51" s="46"/>
      <c r="AX51" s="46"/>
      <c r="BT51" s="46"/>
      <c r="CM51" s="46"/>
      <c r="CN51" s="46"/>
      <c r="CO51" s="46"/>
      <c r="CP51" s="46"/>
      <c r="DO51" s="37"/>
      <c r="DS51" s="37"/>
      <c r="DT51" s="37"/>
      <c r="DX51" s="37"/>
      <c r="DY51" s="37"/>
      <c r="DZ51" s="37"/>
      <c r="EA51" s="37"/>
      <c r="EB51" s="37"/>
      <c r="EC51" s="37"/>
      <c r="EF51" s="46"/>
    </row>
    <row r="52" spans="1:168" x14ac:dyDescent="0.25">
      <c r="M52" s="46"/>
      <c r="AV52" s="46"/>
      <c r="AW52" s="46"/>
      <c r="AX52" s="46"/>
      <c r="BT52" s="46"/>
      <c r="CM52" s="46"/>
      <c r="CN52" s="46"/>
      <c r="CO52" s="46"/>
      <c r="CP52" s="46"/>
      <c r="EF52" s="46"/>
    </row>
    <row r="53" spans="1:168" x14ac:dyDescent="0.25">
      <c r="M53" s="46"/>
      <c r="AV53" s="46"/>
      <c r="AW53" s="46"/>
      <c r="AX53" s="46"/>
      <c r="BT53" s="46"/>
      <c r="CM53" s="46"/>
      <c r="CN53" s="46"/>
      <c r="CO53" s="46"/>
      <c r="CP53" s="46"/>
      <c r="EF53" s="46"/>
    </row>
    <row r="54" spans="1:168" x14ac:dyDescent="0.25">
      <c r="M54" s="46"/>
      <c r="AV54" s="46"/>
      <c r="AW54" s="46"/>
      <c r="AX54" s="46"/>
      <c r="BT54" s="46"/>
      <c r="CM54" s="46"/>
      <c r="CN54" s="46"/>
      <c r="CO54" s="46"/>
      <c r="CP54" s="46"/>
      <c r="EF54" s="46"/>
    </row>
    <row r="55" spans="1:168" x14ac:dyDescent="0.25">
      <c r="M55" s="46"/>
      <c r="AV55" s="46"/>
      <c r="AW55" s="46"/>
      <c r="AX55" s="46"/>
      <c r="BT55" s="46"/>
      <c r="CM55" s="46"/>
      <c r="CN55" s="46"/>
      <c r="CO55" s="46"/>
      <c r="CP55" s="46"/>
      <c r="EF55" s="46"/>
    </row>
    <row r="56" spans="1:168" x14ac:dyDescent="0.25">
      <c r="M56" s="46"/>
      <c r="AV56" s="46"/>
      <c r="AW56" s="46"/>
      <c r="AX56" s="46"/>
      <c r="BT56" s="46"/>
      <c r="CM56" s="46"/>
      <c r="CN56" s="46"/>
      <c r="CO56" s="46"/>
      <c r="CP56" s="46"/>
      <c r="EF56" s="46"/>
    </row>
    <row r="57" spans="1:168" x14ac:dyDescent="0.25">
      <c r="M57" s="46"/>
      <c r="AV57" s="46"/>
      <c r="AW57" s="46"/>
      <c r="AX57" s="46"/>
      <c r="BT57" s="46"/>
      <c r="CM57" s="46"/>
      <c r="CN57" s="46"/>
      <c r="CO57" s="46"/>
      <c r="CP57" s="46"/>
      <c r="EF57" s="46"/>
    </row>
    <row r="58" spans="1:168" x14ac:dyDescent="0.25">
      <c r="M58" s="46"/>
      <c r="AV58" s="46"/>
      <c r="AW58" s="46"/>
      <c r="AX58" s="46"/>
      <c r="BT58" s="46"/>
      <c r="CM58" s="46"/>
      <c r="CN58" s="46"/>
      <c r="CO58" s="46"/>
      <c r="CP58" s="46"/>
      <c r="EF58" s="46"/>
    </row>
  </sheetData>
  <mergeCells count="32">
    <mergeCell ref="C23:D23"/>
    <mergeCell ref="E23:F23"/>
    <mergeCell ref="B33:C33"/>
    <mergeCell ref="CQ3:CT3"/>
    <mergeCell ref="CU3:CV3"/>
    <mergeCell ref="DO3:DR3"/>
    <mergeCell ref="DV3:DZ3"/>
    <mergeCell ref="EG3:EJ3"/>
    <mergeCell ref="B5:C5"/>
    <mergeCell ref="D5:F5"/>
    <mergeCell ref="AI3:AJ3"/>
    <mergeCell ref="AT3:AU3"/>
    <mergeCell ref="AY3:AZ3"/>
    <mergeCell ref="BR3:BS3"/>
    <mergeCell ref="BU3:BV3"/>
    <mergeCell ref="CI3:CL3"/>
    <mergeCell ref="CA1:CY1"/>
    <mergeCell ref="CZ1:DN1"/>
    <mergeCell ref="ED1:EJ1"/>
    <mergeCell ref="EK1:EO1"/>
    <mergeCell ref="B3:F3"/>
    <mergeCell ref="G3:H3"/>
    <mergeCell ref="I3:J3"/>
    <mergeCell ref="K3:L3"/>
    <mergeCell ref="N3:O3"/>
    <mergeCell ref="Q3:R3"/>
    <mergeCell ref="B1:F1"/>
    <mergeCell ref="G1:H1"/>
    <mergeCell ref="I1:J1"/>
    <mergeCell ref="K1:AS1"/>
    <mergeCell ref="AT1:BQ1"/>
    <mergeCell ref="BR1:BZ1"/>
  </mergeCells>
  <conditionalFormatting sqref="GJ22:IO22 BE18:BH18 BJ18:BQ18 AP18:AT18 B4:BQ4 FA22:GH22 ED42:EO42 FA4:GS21 ES3:FD3 EP43:FL43 EP45:FL45 EP47:FL47 A3:B3 B5 D5 G5:I5 B23:C23 E23 B6:I6 G23 A28:I29 B24:G24 B7:G22 K5:BQ6 AK7:AT17 AK18:AN18 BA18:BC18 BA7:BQ17 G3 I3 K3 M3:N3 P3:Q3 S3:AI3 AK3:AT3 AV3:AY3 BA3:BR3 BT3:BU3 BW3:CI3 CM3:CQ3 CU3 CW3:DO3 DS3:DV3 A25:G27 H7:I27 J5:J29 B42:DN42 FA23:GS29 AK19:AT29 K7:AJ29 BA19:BQ29 AU7:AZ29 BR4:EK29 B33 D33:F33 A30:EK30 H31:EK31 G37:EK37 A31:F32 CW38:EK38 G38:CT38 G32:EK33 A36:F38 G39:H40 A34:EK35 FA31:GS41 I36:EK36 EN4:EO38">
    <cfRule type="containsBlanks" dxfId="47" priority="28">
      <formula>LEN(TRIM(A3))=0</formula>
    </cfRule>
  </conditionalFormatting>
  <conditionalFormatting sqref="A44 A17:A24 A46 A48">
    <cfRule type="containsBlanks" dxfId="46" priority="25">
      <formula>LEN(TRIM(A17))=0</formula>
    </cfRule>
    <cfRule type="cellIs" dxfId="45" priority="26" operator="equal">
      <formula>""" """</formula>
    </cfRule>
    <cfRule type="containsText" dxfId="44" priority="27" operator="containsText" text="&quot; &quot;">
      <formula>NOT(ISERROR(SEARCH(""" """,A17)))</formula>
    </cfRule>
  </conditionalFormatting>
  <conditionalFormatting sqref="A4:A16">
    <cfRule type="containsBlanks" dxfId="43" priority="22">
      <formula>LEN(TRIM(A4))=0</formula>
    </cfRule>
    <cfRule type="cellIs" dxfId="42" priority="23" operator="equal">
      <formula>""" """</formula>
    </cfRule>
    <cfRule type="containsText" dxfId="41" priority="24" operator="containsText" text="&quot; &quot;">
      <formula>NOT(ISERROR(SEARCH(""" """,A4)))</formula>
    </cfRule>
  </conditionalFormatting>
  <conditionalFormatting sqref="AO18">
    <cfRule type="containsBlanks" dxfId="40" priority="21">
      <formula>LEN(TRIM(AO18))=0</formula>
    </cfRule>
  </conditionalFormatting>
  <conditionalFormatting sqref="BD18">
    <cfRule type="containsBlanks" dxfId="39" priority="20">
      <formula>LEN(TRIM(BD18))=0</formula>
    </cfRule>
  </conditionalFormatting>
  <conditionalFormatting sqref="BI18">
    <cfRule type="containsBlanks" dxfId="38" priority="19">
      <formula>LEN(TRIM(BI18))=0</formula>
    </cfRule>
  </conditionalFormatting>
  <conditionalFormatting sqref="A43">
    <cfRule type="containsBlanks" dxfId="37" priority="18">
      <formula>LEN(TRIM(A43))=0</formula>
    </cfRule>
  </conditionalFormatting>
  <conditionalFormatting sqref="A45">
    <cfRule type="containsBlanks" dxfId="36" priority="17">
      <formula>LEN(TRIM(A45))=0</formula>
    </cfRule>
  </conditionalFormatting>
  <conditionalFormatting sqref="A47">
    <cfRule type="containsBlanks" dxfId="35" priority="16">
      <formula>LEN(TRIM(A47))=0</formula>
    </cfRule>
  </conditionalFormatting>
  <conditionalFormatting sqref="DO50:EC51 DO42:EC42 EN4:EZ29 EL40:EZ41 EN31:EZ39">
    <cfRule type="cellIs" dxfId="34" priority="14" operator="equal">
      <formula>""" """</formula>
    </cfRule>
  </conditionalFormatting>
  <conditionalFormatting sqref="EA3:EG3">
    <cfRule type="cellIs" dxfId="33" priority="30" operator="equal">
      <formula>""" """</formula>
    </cfRule>
  </conditionalFormatting>
  <conditionalFormatting sqref="EK3:ER3">
    <cfRule type="cellIs" dxfId="32" priority="33" operator="equal">
      <formula>""" """</formula>
    </cfRule>
  </conditionalFormatting>
  <conditionalFormatting sqref="FA30:GS30 A33 A41:EO41 A39:F40 I40:EO40 I39:EK39 EN39:EO39">
    <cfRule type="containsBlanks" dxfId="31" priority="12">
      <formula>LEN(TRIM(A30))=0</formula>
    </cfRule>
  </conditionalFormatting>
  <conditionalFormatting sqref="EN30:EZ30">
    <cfRule type="cellIs" dxfId="30" priority="11" operator="equal">
      <formula>""" """</formula>
    </cfRule>
  </conditionalFormatting>
  <conditionalFormatting sqref="B43:EO48">
    <cfRule type="containsBlanks" dxfId="29" priority="10">
      <formula>LEN(TRIM(B43))=0</formula>
    </cfRule>
  </conditionalFormatting>
  <conditionalFormatting sqref="EL43:EO48">
    <cfRule type="cellIs" dxfId="28" priority="9" operator="equal">
      <formula>""" """</formula>
    </cfRule>
  </conditionalFormatting>
  <conditionalFormatting sqref="G36:H36">
    <cfRule type="containsBlanks" dxfId="27" priority="8">
      <formula>LEN(TRIM(G36))=0</formula>
    </cfRule>
  </conditionalFormatting>
  <conditionalFormatting sqref="EL4:EM39">
    <cfRule type="containsBlanks" dxfId="26" priority="7">
      <formula>LEN(TRIM(EL4))=0</formula>
    </cfRule>
  </conditionalFormatting>
  <conditionalFormatting sqref="EP49:FL49">
    <cfRule type="containsBlanks" dxfId="25" priority="4">
      <formula>LEN(TRIM(EP49))=0</formula>
    </cfRule>
  </conditionalFormatting>
  <conditionalFormatting sqref="A49">
    <cfRule type="containsBlanks" dxfId="24" priority="3">
      <formula>LEN(TRIM(A49))=0</formula>
    </cfRule>
  </conditionalFormatting>
  <conditionalFormatting sqref="B49:EO49">
    <cfRule type="containsBlanks" dxfId="23" priority="2">
      <formula>LEN(TRIM(B49))=0</formula>
    </cfRule>
  </conditionalFormatting>
  <conditionalFormatting sqref="EL49:EO49">
    <cfRule type="cellIs" dxfId="22" priority="1" operator="equal">
      <formula>""" """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3" id="{19BF3BD2-2EA2-4057-8EF4-F553E36FF174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15" operator="containsText" text="&quot; &quot;" id="{EBE5DEB8-CEDC-475F-8C84-0DCD74758BDA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DO42:EC42</xm:sqref>
        </x14:conditionalFormatting>
        <x14:conditionalFormatting xmlns:xm="http://schemas.microsoft.com/office/excel/2006/main">
          <x14:cfRule type="containsBlanks" priority="29" id="{A56CC3CC-7577-423A-BC0B-AEF177921A26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31" operator="containsText" text="&quot; &quot;" id="{5B69A90D-D00A-48B3-86DB-67D5B75546CF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EA3:EG3</xm:sqref>
        </x14:conditionalFormatting>
        <x14:conditionalFormatting xmlns:xm="http://schemas.microsoft.com/office/excel/2006/main">
          <x14:cfRule type="containsBlanks" priority="32" id="{B35E1FB7-C535-46D7-956B-531D835B2A77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34" operator="containsText" text="&quot; &quot;" id="{7591CB3E-02EA-4633-8B42-554CEDDA78BC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EK3:ER3</xm:sqref>
        </x14:conditionalFormatting>
        <x14:conditionalFormatting xmlns:xm="http://schemas.microsoft.com/office/excel/2006/main">
          <x14:cfRule type="containsBlanks" priority="35" id="{B5DFBF6B-A859-4737-9E57-8BA3710AFD89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36" operator="containsText" text="&quot; &quot;" id="{3562F570-25F0-437D-AB56-FF8852515F7E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EL40:EZ41 EN26:EZ30 EN39:EZ39 EL43:EO48</xm:sqref>
        </x14:conditionalFormatting>
        <x14:conditionalFormatting xmlns:xm="http://schemas.microsoft.com/office/excel/2006/main">
          <x14:cfRule type="containsBlanks" priority="37" id="{57890FE4-DAAA-443A-B9BF-96D7461B5B6B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38" operator="containsText" text="&quot; &quot;" id="{E791713F-CB84-44CB-9123-5AF7F1463348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DO50:EC51</xm:sqref>
        </x14:conditionalFormatting>
        <x14:conditionalFormatting xmlns:xm="http://schemas.microsoft.com/office/excel/2006/main">
          <x14:cfRule type="containsBlanks" priority="39" id="{F080295E-0FEA-4CB4-8E91-590E1CC30FA3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40" operator="containsText" text="&quot; &quot;" id="{12E4E835-DFAF-49D5-A804-6B211B3B8688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EN31:EZ32</xm:sqref>
        </x14:conditionalFormatting>
        <x14:conditionalFormatting xmlns:xm="http://schemas.microsoft.com/office/excel/2006/main">
          <x14:cfRule type="containsBlanks" priority="41" id="{AC7D48F0-15D3-4C32-94EF-09EE619407A0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42" operator="containsText" text="&quot; &quot;" id="{3EBCBCBE-A0C3-4F02-BD03-D566D60F7942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EN36:EZ37</xm:sqref>
        </x14:conditionalFormatting>
        <x14:conditionalFormatting xmlns:xm="http://schemas.microsoft.com/office/excel/2006/main">
          <x14:cfRule type="containsBlanks" priority="43" id="{4B0E4787-8F20-42FD-961A-1E1AE6C55D2A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44" operator="containsText" text="&quot; &quot;" id="{06CBDED7-D4A3-4BDC-9969-900B293C380D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EN33:EZ35</xm:sqref>
        </x14:conditionalFormatting>
        <x14:conditionalFormatting xmlns:xm="http://schemas.microsoft.com/office/excel/2006/main">
          <x14:cfRule type="containsBlanks" priority="45" id="{078687CF-4937-4FEB-847F-FA7ACCE4FE13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46" operator="containsText" text="&quot; &quot;" id="{F3040FAC-3166-461B-9C05-0FDAC62CE718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EN38:EZ38</xm:sqref>
        </x14:conditionalFormatting>
        <x14:conditionalFormatting xmlns:xm="http://schemas.microsoft.com/office/excel/2006/main">
          <x14:cfRule type="containsBlanks" priority="47" id="{65669E29-2FB2-4261-BA8C-F9D3C1A978B1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48" operator="containsText" text="&quot; &quot;" id="{741DB06F-F48B-4E48-992C-2A8496B255FF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EN4:EZ25</xm:sqref>
        </x14:conditionalFormatting>
        <x14:conditionalFormatting xmlns:xm="http://schemas.microsoft.com/office/excel/2006/main">
          <x14:cfRule type="containsBlanks" priority="5" id="{A41D9765-6473-4389-A7E2-AEB211E582CE}">
            <xm:f>LEN(TRIM('\\nas-adm.sissa.it\amm\uffici\Controllo_di_gestione\Good Practice\GP 2019-2020\1 - Efficacia - Customer Satisfaction\9 - Benchmark\[GP2019_benchmark_CS.xlsx]DDA'!#REF!))=0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6" operator="containsText" text="&quot; &quot;" id="{90CEC025-65A9-43FB-8A8F-C255A2CF63E2}">
            <xm:f>NOT(ISERROR(SEARCH(""" """,'\\nas-adm.sissa.it\amm\uffici\Controllo_di_gestione\Good Practice\GP 2019-2020\1 - Efficacia - Customer Satisfaction\9 - Benchmark\[GP2019_benchmark_CS.xlsx]DDA'!#REF!)))</xm:f>
            <x14:dxf>
              <fill>
                <patternFill>
                  <bgColor theme="6"/>
                </patternFill>
              </fill>
            </x14:dxf>
          </x14:cfRule>
          <xm:sqref>EL49:EO49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PTA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Rovina</dc:creator>
  <cp:lastModifiedBy>Sarah Rovina</cp:lastModifiedBy>
  <dcterms:created xsi:type="dcterms:W3CDTF">2020-12-15T10:05:52Z</dcterms:created>
  <dcterms:modified xsi:type="dcterms:W3CDTF">2020-12-15T10:09:00Z</dcterms:modified>
</cp:coreProperties>
</file>