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-staff\amm\uffici\Controllo_di_gestione\Good Practice\GP 2016\6 - Risultati finali_DEFINITIVO\5 - pubblicazione amministrazione trasparente\"/>
    </mc:Choice>
  </mc:AlternateContent>
  <bookViews>
    <workbookView xWindow="0" yWindow="0" windowWidth="23040" windowHeight="8700"/>
  </bookViews>
  <sheets>
    <sheet name="P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V53" i="1" l="1"/>
  <c r="DR53" i="1"/>
  <c r="DN53" i="1"/>
  <c r="DB53" i="1"/>
  <c r="CX53" i="1"/>
  <c r="CP53" i="1"/>
  <c r="CK53" i="1"/>
  <c r="CG53" i="1"/>
  <c r="CC53" i="1"/>
  <c r="BU53" i="1"/>
  <c r="BQ53" i="1"/>
  <c r="BM53" i="1"/>
  <c r="BF53" i="1"/>
  <c r="BE53" i="1"/>
  <c r="AW53" i="1"/>
  <c r="V53" i="1"/>
  <c r="K53" i="1"/>
  <c r="F53" i="1"/>
  <c r="DY52" i="1"/>
  <c r="DY53" i="1" s="1"/>
  <c r="DX52" i="1"/>
  <c r="DX53" i="1" s="1"/>
  <c r="DW52" i="1"/>
  <c r="DV52" i="1"/>
  <c r="DU52" i="1"/>
  <c r="DU53" i="1" s="1"/>
  <c r="DT52" i="1"/>
  <c r="DT53" i="1" s="1"/>
  <c r="DS52" i="1"/>
  <c r="DR52" i="1"/>
  <c r="DQ52" i="1"/>
  <c r="DQ53" i="1" s="1"/>
  <c r="DP52" i="1"/>
  <c r="DP53" i="1" s="1"/>
  <c r="DO52" i="1"/>
  <c r="DN52" i="1"/>
  <c r="DM52" i="1"/>
  <c r="DM53" i="1" s="1"/>
  <c r="DL52" i="1"/>
  <c r="DL53" i="1" s="1"/>
  <c r="DK52" i="1"/>
  <c r="DJ52" i="1"/>
  <c r="DJ53" i="1" s="1"/>
  <c r="DI52" i="1"/>
  <c r="DI53" i="1" s="1"/>
  <c r="DH52" i="1"/>
  <c r="DH53" i="1" s="1"/>
  <c r="DG52" i="1"/>
  <c r="DE52" i="1"/>
  <c r="DE53" i="1" s="1"/>
  <c r="DD52" i="1"/>
  <c r="DD53" i="1" s="1"/>
  <c r="DC52" i="1"/>
  <c r="DB52" i="1"/>
  <c r="CZ52" i="1"/>
  <c r="CZ53" i="1" s="1"/>
  <c r="CY52" i="1"/>
  <c r="CX52" i="1"/>
  <c r="CW52" i="1"/>
  <c r="CW53" i="1" s="1"/>
  <c r="CV52" i="1"/>
  <c r="CV53" i="1" s="1"/>
  <c r="CU52" i="1"/>
  <c r="CT52" i="1"/>
  <c r="CT53" i="1" s="1"/>
  <c r="CS52" i="1"/>
  <c r="CS53" i="1" s="1"/>
  <c r="CQ52" i="1"/>
  <c r="CQ53" i="1" s="1"/>
  <c r="CP52" i="1"/>
  <c r="CO52" i="1"/>
  <c r="CO53" i="1" s="1"/>
  <c r="CN52" i="1"/>
  <c r="CN53" i="1" s="1"/>
  <c r="CM52" i="1"/>
  <c r="CM53" i="1" s="1"/>
  <c r="CL52" i="1"/>
  <c r="CK52" i="1"/>
  <c r="CJ52" i="1"/>
  <c r="CJ53" i="1" s="1"/>
  <c r="CI52" i="1"/>
  <c r="CI53" i="1" s="1"/>
  <c r="CH52" i="1"/>
  <c r="CG52" i="1"/>
  <c r="CF52" i="1"/>
  <c r="CF53" i="1" s="1"/>
  <c r="CE52" i="1"/>
  <c r="CE53" i="1" s="1"/>
  <c r="CD52" i="1"/>
  <c r="CC52" i="1"/>
  <c r="CB52" i="1"/>
  <c r="CB53" i="1" s="1"/>
  <c r="CA52" i="1"/>
  <c r="CA53" i="1" s="1"/>
  <c r="BZ52" i="1"/>
  <c r="BY52" i="1"/>
  <c r="BY53" i="1" s="1"/>
  <c r="BX52" i="1"/>
  <c r="BX53" i="1" s="1"/>
  <c r="BW52" i="1"/>
  <c r="BW53" i="1" s="1"/>
  <c r="BV52" i="1"/>
  <c r="BU52" i="1"/>
  <c r="BT52" i="1"/>
  <c r="BT53" i="1" s="1"/>
  <c r="BS52" i="1"/>
  <c r="BS53" i="1" s="1"/>
  <c r="BR52" i="1"/>
  <c r="BQ52" i="1"/>
  <c r="BP52" i="1"/>
  <c r="BP53" i="1" s="1"/>
  <c r="BO52" i="1"/>
  <c r="BO53" i="1" s="1"/>
  <c r="BN52" i="1"/>
  <c r="BM52" i="1"/>
  <c r="BL52" i="1"/>
  <c r="BL53" i="1" s="1"/>
  <c r="BK52" i="1"/>
  <c r="BK53" i="1" s="1"/>
  <c r="BJ52" i="1"/>
  <c r="BI52" i="1"/>
  <c r="BI53" i="1" s="1"/>
  <c r="BH52" i="1"/>
  <c r="BH53" i="1" s="1"/>
  <c r="BG52" i="1"/>
  <c r="BG53" i="1" s="1"/>
  <c r="BF52" i="1"/>
  <c r="BE52" i="1"/>
  <c r="BD52" i="1"/>
  <c r="BD53" i="1" s="1"/>
  <c r="BC52" i="1"/>
  <c r="BC53" i="1" s="1"/>
  <c r="BB52" i="1"/>
  <c r="AZ52" i="1"/>
  <c r="AZ53" i="1" s="1"/>
  <c r="AY52" i="1"/>
  <c r="AY53" i="1" s="1"/>
  <c r="AX52" i="1"/>
  <c r="AX53" i="1" s="1"/>
  <c r="AW52" i="1"/>
  <c r="AU52" i="1"/>
  <c r="AT52" i="1"/>
  <c r="AT53" i="1" s="1"/>
  <c r="AS52" i="1"/>
  <c r="AS53" i="1" s="1"/>
  <c r="AR52" i="1"/>
  <c r="AR53" i="1" s="1"/>
  <c r="AQ52" i="1"/>
  <c r="AP52" i="1"/>
  <c r="AP53" i="1" s="1"/>
  <c r="AO52" i="1"/>
  <c r="AO53" i="1" s="1"/>
  <c r="AN52" i="1"/>
  <c r="AN53" i="1" s="1"/>
  <c r="AM52" i="1"/>
  <c r="AL52" i="1"/>
  <c r="AL53" i="1" s="1"/>
  <c r="AK52" i="1"/>
  <c r="AJ52" i="1"/>
  <c r="AJ53" i="1" s="1"/>
  <c r="AI52" i="1"/>
  <c r="AH52" i="1"/>
  <c r="AH53" i="1" s="1"/>
  <c r="AG52" i="1"/>
  <c r="AG53" i="1" s="1"/>
  <c r="AF52" i="1"/>
  <c r="AF53" i="1" s="1"/>
  <c r="AE52" i="1"/>
  <c r="AD52" i="1"/>
  <c r="AD53" i="1" s="1"/>
  <c r="AC52" i="1"/>
  <c r="AC53" i="1" s="1"/>
  <c r="AB52" i="1"/>
  <c r="AB53" i="1" s="1"/>
  <c r="AA52" i="1"/>
  <c r="Z52" i="1"/>
  <c r="Z53" i="1" s="1"/>
  <c r="Y52" i="1"/>
  <c r="Y53" i="1" s="1"/>
  <c r="X52" i="1"/>
  <c r="X53" i="1" s="1"/>
  <c r="W52" i="1"/>
  <c r="V52" i="1"/>
  <c r="U52" i="1"/>
  <c r="U53" i="1" s="1"/>
  <c r="T52" i="1"/>
  <c r="T53" i="1" s="1"/>
  <c r="S52" i="1"/>
  <c r="R52" i="1"/>
  <c r="R53" i="1" s="1"/>
  <c r="Q52" i="1"/>
  <c r="P52" i="1"/>
  <c r="P53" i="1" s="1"/>
  <c r="O52" i="1"/>
  <c r="O53" i="1" s="1"/>
  <c r="N52" i="1"/>
  <c r="N53" i="1" s="1"/>
  <c r="M52" i="1"/>
  <c r="M53" i="1" s="1"/>
  <c r="K52" i="1"/>
  <c r="I52" i="1"/>
  <c r="I53" i="1" s="1"/>
  <c r="G52" i="1"/>
  <c r="G53" i="1" s="1"/>
  <c r="F52" i="1"/>
  <c r="E52" i="1"/>
  <c r="D52" i="1"/>
  <c r="D53" i="1" s="1"/>
  <c r="C52" i="1"/>
  <c r="C53" i="1" s="1"/>
  <c r="B52" i="1"/>
  <c r="B53" i="1" s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K53" i="1" s="1"/>
  <c r="DJ51" i="1"/>
  <c r="DI51" i="1"/>
  <c r="DH51" i="1"/>
  <c r="DG51" i="1"/>
  <c r="DG53" i="1" s="1"/>
  <c r="DE51" i="1"/>
  <c r="DD51" i="1"/>
  <c r="DC51" i="1"/>
  <c r="DB51" i="1"/>
  <c r="CZ51" i="1"/>
  <c r="CY51" i="1"/>
  <c r="CX51" i="1"/>
  <c r="CW51" i="1"/>
  <c r="CV51" i="1"/>
  <c r="CU51" i="1"/>
  <c r="CU53" i="1" s="1"/>
  <c r="CT51" i="1"/>
  <c r="CS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Z53" i="1" s="1"/>
  <c r="BY51" i="1"/>
  <c r="BX51" i="1"/>
  <c r="BW51" i="1"/>
  <c r="BV51" i="1"/>
  <c r="BV53" i="1" s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J53" i="1" s="1"/>
  <c r="BI51" i="1"/>
  <c r="BH51" i="1"/>
  <c r="BG51" i="1"/>
  <c r="BF51" i="1"/>
  <c r="BE51" i="1"/>
  <c r="BD51" i="1"/>
  <c r="BC51" i="1"/>
  <c r="BB51" i="1"/>
  <c r="AZ51" i="1"/>
  <c r="AY51" i="1"/>
  <c r="AX51" i="1"/>
  <c r="AW51" i="1"/>
  <c r="AU51" i="1"/>
  <c r="AU53" i="1" s="1"/>
  <c r="AT51" i="1"/>
  <c r="AS51" i="1"/>
  <c r="AR51" i="1"/>
  <c r="AQ51" i="1"/>
  <c r="AP51" i="1"/>
  <c r="AO51" i="1"/>
  <c r="AN51" i="1"/>
  <c r="AM51" i="1"/>
  <c r="AL51" i="1"/>
  <c r="AJ51" i="1"/>
  <c r="AI51" i="1"/>
  <c r="AH51" i="1"/>
  <c r="AG51" i="1"/>
  <c r="AF51" i="1"/>
  <c r="AE51" i="1"/>
  <c r="AE53" i="1" s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P51" i="1"/>
  <c r="O51" i="1"/>
  <c r="N51" i="1"/>
  <c r="M51" i="1"/>
  <c r="K51" i="1"/>
  <c r="I51" i="1"/>
  <c r="G51" i="1"/>
  <c r="F51" i="1"/>
  <c r="E51" i="1"/>
  <c r="D51" i="1"/>
  <c r="C51" i="1"/>
  <c r="B51" i="1"/>
  <c r="DV50" i="1"/>
  <c r="DN50" i="1"/>
  <c r="DM50" i="1"/>
  <c r="DC50" i="1"/>
  <c r="CP50" i="1"/>
  <c r="CL50" i="1"/>
  <c r="CK50" i="1"/>
  <c r="CE50" i="1"/>
  <c r="CC50" i="1"/>
  <c r="CA50" i="1"/>
  <c r="BV50" i="1"/>
  <c r="BU50" i="1"/>
  <c r="BQ50" i="1"/>
  <c r="BJ50" i="1"/>
  <c r="BG50" i="1"/>
  <c r="BB50" i="1"/>
  <c r="AO50" i="1"/>
  <c r="AG50" i="1"/>
  <c r="AE50" i="1"/>
  <c r="Y50" i="1"/>
  <c r="K50" i="1"/>
  <c r="C50" i="1"/>
  <c r="DY49" i="1"/>
  <c r="DX49" i="1"/>
  <c r="DW49" i="1"/>
  <c r="DW50" i="1" s="1"/>
  <c r="DV49" i="1"/>
  <c r="DU49" i="1"/>
  <c r="DT49" i="1"/>
  <c r="DS49" i="1"/>
  <c r="DS50" i="1" s="1"/>
  <c r="DR49" i="1"/>
  <c r="DQ49" i="1"/>
  <c r="DP49" i="1"/>
  <c r="DO49" i="1"/>
  <c r="DO50" i="1" s="1"/>
  <c r="DN49" i="1"/>
  <c r="DM49" i="1"/>
  <c r="DL49" i="1"/>
  <c r="DK49" i="1"/>
  <c r="DK50" i="1" s="1"/>
  <c r="DJ49" i="1"/>
  <c r="DJ50" i="1" s="1"/>
  <c r="DI49" i="1"/>
  <c r="DH49" i="1"/>
  <c r="DG49" i="1"/>
  <c r="DG50" i="1" s="1"/>
  <c r="DE49" i="1"/>
  <c r="DE50" i="1" s="1"/>
  <c r="DD49" i="1"/>
  <c r="DD50" i="1" s="1"/>
  <c r="DC49" i="1"/>
  <c r="DB49" i="1"/>
  <c r="DA49" i="1"/>
  <c r="CZ49" i="1"/>
  <c r="CZ50" i="1" s="1"/>
  <c r="CY49" i="1"/>
  <c r="CY50" i="1" s="1"/>
  <c r="CX49" i="1"/>
  <c r="CW49" i="1"/>
  <c r="CW50" i="1" s="1"/>
  <c r="CV49" i="1"/>
  <c r="CV50" i="1" s="1"/>
  <c r="CU49" i="1"/>
  <c r="CU50" i="1" s="1"/>
  <c r="CT49" i="1"/>
  <c r="CT50" i="1" s="1"/>
  <c r="CS49" i="1"/>
  <c r="CS50" i="1" s="1"/>
  <c r="CQ49" i="1"/>
  <c r="CQ50" i="1" s="1"/>
  <c r="CP49" i="1"/>
  <c r="CO49" i="1"/>
  <c r="CO50" i="1" s="1"/>
  <c r="CN49" i="1"/>
  <c r="CN50" i="1" s="1"/>
  <c r="CM49" i="1"/>
  <c r="CM50" i="1" s="1"/>
  <c r="CL49" i="1"/>
  <c r="CK49" i="1"/>
  <c r="CJ49" i="1"/>
  <c r="CJ50" i="1" s="1"/>
  <c r="CI49" i="1"/>
  <c r="CI50" i="1" s="1"/>
  <c r="CH49" i="1"/>
  <c r="CG49" i="1"/>
  <c r="CF49" i="1"/>
  <c r="CF50" i="1" s="1"/>
  <c r="CE49" i="1"/>
  <c r="CD49" i="1"/>
  <c r="CC49" i="1"/>
  <c r="CB49" i="1"/>
  <c r="CB50" i="1" s="1"/>
  <c r="CA49" i="1"/>
  <c r="BZ49" i="1"/>
  <c r="BZ50" i="1" s="1"/>
  <c r="BY49" i="1"/>
  <c r="BY50" i="1" s="1"/>
  <c r="BX49" i="1"/>
  <c r="BX50" i="1" s="1"/>
  <c r="BW49" i="1"/>
  <c r="BW50" i="1" s="1"/>
  <c r="BV49" i="1"/>
  <c r="BU49" i="1"/>
  <c r="BT49" i="1"/>
  <c r="BT50" i="1" s="1"/>
  <c r="BS49" i="1"/>
  <c r="BS50" i="1" s="1"/>
  <c r="BR49" i="1"/>
  <c r="BR50" i="1" s="1"/>
  <c r="BQ49" i="1"/>
  <c r="BP49" i="1"/>
  <c r="BP50" i="1" s="1"/>
  <c r="BO49" i="1"/>
  <c r="BO50" i="1" s="1"/>
  <c r="BN49" i="1"/>
  <c r="BM49" i="1"/>
  <c r="BL49" i="1"/>
  <c r="BL50" i="1" s="1"/>
  <c r="BK49" i="1"/>
  <c r="BK50" i="1" s="1"/>
  <c r="BJ49" i="1"/>
  <c r="BI49" i="1"/>
  <c r="BI50" i="1" s="1"/>
  <c r="BH49" i="1"/>
  <c r="BH50" i="1" s="1"/>
  <c r="BG49" i="1"/>
  <c r="BF49" i="1"/>
  <c r="BE49" i="1"/>
  <c r="BD49" i="1"/>
  <c r="BD50" i="1" s="1"/>
  <c r="BC49" i="1"/>
  <c r="BC50" i="1" s="1"/>
  <c r="BB49" i="1"/>
  <c r="AZ49" i="1"/>
  <c r="AZ50" i="1" s="1"/>
  <c r="AY49" i="1"/>
  <c r="AY50" i="1" s="1"/>
  <c r="AX49" i="1"/>
  <c r="AW49" i="1"/>
  <c r="AU49" i="1"/>
  <c r="AU50" i="1" s="1"/>
  <c r="AT49" i="1"/>
  <c r="AT50" i="1" s="1"/>
  <c r="AS49" i="1"/>
  <c r="AR49" i="1"/>
  <c r="AQ49" i="1"/>
  <c r="AQ50" i="1" s="1"/>
  <c r="AP49" i="1"/>
  <c r="AO49" i="1"/>
  <c r="AN49" i="1"/>
  <c r="AM49" i="1"/>
  <c r="AM50" i="1" s="1"/>
  <c r="AL49" i="1"/>
  <c r="AL50" i="1" s="1"/>
  <c r="AJ49" i="1"/>
  <c r="AI49" i="1"/>
  <c r="AI50" i="1" s="1"/>
  <c r="AH49" i="1"/>
  <c r="AG49" i="1"/>
  <c r="AF49" i="1"/>
  <c r="AE49" i="1"/>
  <c r="AD49" i="1"/>
  <c r="AD50" i="1" s="1"/>
  <c r="AC49" i="1"/>
  <c r="AB49" i="1"/>
  <c r="AA49" i="1"/>
  <c r="AA50" i="1" s="1"/>
  <c r="Z49" i="1"/>
  <c r="Z50" i="1" s="1"/>
  <c r="Y49" i="1"/>
  <c r="X49" i="1"/>
  <c r="W49" i="1"/>
  <c r="W50" i="1" s="1"/>
  <c r="V49" i="1"/>
  <c r="V50" i="1" s="1"/>
  <c r="U49" i="1"/>
  <c r="T49" i="1"/>
  <c r="S49" i="1"/>
  <c r="S50" i="1" s="1"/>
  <c r="R49" i="1"/>
  <c r="P49" i="1"/>
  <c r="O49" i="1"/>
  <c r="O50" i="1" s="1"/>
  <c r="N49" i="1"/>
  <c r="M49" i="1"/>
  <c r="K49" i="1"/>
  <c r="I49" i="1"/>
  <c r="I50" i="1" s="1"/>
  <c r="G49" i="1"/>
  <c r="G50" i="1" s="1"/>
  <c r="F49" i="1"/>
  <c r="E49" i="1"/>
  <c r="E50" i="1" s="1"/>
  <c r="D49" i="1"/>
  <c r="D50" i="1" s="1"/>
  <c r="C49" i="1"/>
  <c r="B49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E48" i="1"/>
  <c r="DD48" i="1"/>
  <c r="DC48" i="1"/>
  <c r="DB48" i="1"/>
  <c r="CZ48" i="1"/>
  <c r="CY48" i="1"/>
  <c r="CX48" i="1"/>
  <c r="CW48" i="1"/>
  <c r="CV48" i="1"/>
  <c r="CU48" i="1"/>
  <c r="CT48" i="1"/>
  <c r="CS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AZ48" i="1"/>
  <c r="AY48" i="1"/>
  <c r="AX48" i="1"/>
  <c r="AW48" i="1"/>
  <c r="AU48" i="1"/>
  <c r="AT48" i="1"/>
  <c r="AS48" i="1"/>
  <c r="AR48" i="1"/>
  <c r="AQ48" i="1"/>
  <c r="AP48" i="1"/>
  <c r="AO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P48" i="1"/>
  <c r="O48" i="1"/>
  <c r="N48" i="1"/>
  <c r="M48" i="1"/>
  <c r="K48" i="1"/>
  <c r="J48" i="1"/>
  <c r="I48" i="1"/>
  <c r="G48" i="1"/>
  <c r="F48" i="1"/>
  <c r="E48" i="1"/>
  <c r="D48" i="1"/>
  <c r="C48" i="1"/>
  <c r="B48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E46" i="1"/>
  <c r="DD46" i="1"/>
  <c r="DC46" i="1"/>
  <c r="DB46" i="1"/>
  <c r="CZ46" i="1"/>
  <c r="CY46" i="1"/>
  <c r="CX46" i="1"/>
  <c r="CW46" i="1"/>
  <c r="CV46" i="1"/>
  <c r="CU46" i="1"/>
  <c r="CT46" i="1"/>
  <c r="CS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AZ46" i="1"/>
  <c r="AY46" i="1"/>
  <c r="AX46" i="1"/>
  <c r="AW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O46" i="1"/>
  <c r="N46" i="1"/>
  <c r="M46" i="1"/>
  <c r="L46" i="1"/>
  <c r="K46" i="1"/>
  <c r="I46" i="1"/>
  <c r="G46" i="1"/>
  <c r="F46" i="1"/>
  <c r="E46" i="1"/>
  <c r="D46" i="1"/>
  <c r="C46" i="1"/>
  <c r="B46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AZ45" i="1"/>
  <c r="AY45" i="1"/>
  <c r="AX45" i="1"/>
  <c r="AW45" i="1"/>
  <c r="AU45" i="1"/>
  <c r="AT45" i="1"/>
  <c r="AS45" i="1"/>
  <c r="AR45" i="1"/>
  <c r="AQ45" i="1"/>
  <c r="AP45" i="1"/>
  <c r="AO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P45" i="1"/>
  <c r="O45" i="1"/>
  <c r="N45" i="1"/>
  <c r="M45" i="1"/>
  <c r="K45" i="1"/>
  <c r="I45" i="1"/>
  <c r="G45" i="1"/>
  <c r="F45" i="1"/>
  <c r="E45" i="1"/>
  <c r="D45" i="1"/>
  <c r="C45" i="1"/>
  <c r="B45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E44" i="1"/>
  <c r="DD44" i="1"/>
  <c r="DC44" i="1"/>
  <c r="DB44" i="1"/>
  <c r="CZ44" i="1"/>
  <c r="CY44" i="1"/>
  <c r="CX44" i="1"/>
  <c r="CW44" i="1"/>
  <c r="CV44" i="1"/>
  <c r="CU44" i="1"/>
  <c r="CT44" i="1"/>
  <c r="CS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AZ44" i="1"/>
  <c r="AY44" i="1"/>
  <c r="AX44" i="1"/>
  <c r="AW44" i="1"/>
  <c r="AU44" i="1"/>
  <c r="AT44" i="1"/>
  <c r="AS44" i="1"/>
  <c r="AR44" i="1"/>
  <c r="AQ44" i="1"/>
  <c r="AP44" i="1"/>
  <c r="AO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P44" i="1"/>
  <c r="O44" i="1"/>
  <c r="N44" i="1"/>
  <c r="M44" i="1"/>
  <c r="K44" i="1"/>
  <c r="I44" i="1"/>
  <c r="G44" i="1"/>
  <c r="F44" i="1"/>
  <c r="E44" i="1"/>
  <c r="D44" i="1"/>
  <c r="C44" i="1"/>
  <c r="B44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E43" i="1"/>
  <c r="DD43" i="1"/>
  <c r="DC43" i="1"/>
  <c r="DB43" i="1"/>
  <c r="CZ43" i="1"/>
  <c r="CY43" i="1"/>
  <c r="CX43" i="1"/>
  <c r="CW43" i="1"/>
  <c r="CV43" i="1"/>
  <c r="CU43" i="1"/>
  <c r="CT43" i="1"/>
  <c r="CS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AZ43" i="1"/>
  <c r="AY43" i="1"/>
  <c r="AX43" i="1"/>
  <c r="AW43" i="1"/>
  <c r="AU43" i="1"/>
  <c r="AT43" i="1"/>
  <c r="AS43" i="1"/>
  <c r="AR43" i="1"/>
  <c r="AQ43" i="1"/>
  <c r="AP43" i="1"/>
  <c r="AO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P43" i="1"/>
  <c r="O43" i="1"/>
  <c r="N43" i="1"/>
  <c r="M43" i="1"/>
  <c r="K43" i="1"/>
  <c r="I43" i="1"/>
  <c r="G43" i="1"/>
  <c r="F43" i="1"/>
  <c r="E43" i="1"/>
  <c r="D43" i="1"/>
  <c r="C43" i="1"/>
  <c r="B43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E42" i="1"/>
  <c r="DD42" i="1"/>
  <c r="DC42" i="1"/>
  <c r="DB42" i="1"/>
  <c r="CZ42" i="1"/>
  <c r="CY42" i="1"/>
  <c r="CX42" i="1"/>
  <c r="CW42" i="1"/>
  <c r="CV42" i="1"/>
  <c r="CU42" i="1"/>
  <c r="CT42" i="1"/>
  <c r="CS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AZ42" i="1"/>
  <c r="AY42" i="1"/>
  <c r="AX42" i="1"/>
  <c r="AW42" i="1"/>
  <c r="AU42" i="1"/>
  <c r="AT42" i="1"/>
  <c r="AS42" i="1"/>
  <c r="AR42" i="1"/>
  <c r="AQ42" i="1"/>
  <c r="AP42" i="1"/>
  <c r="AO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P42" i="1"/>
  <c r="O42" i="1"/>
  <c r="N42" i="1"/>
  <c r="M42" i="1"/>
  <c r="K42" i="1"/>
  <c r="J42" i="1"/>
  <c r="I42" i="1"/>
  <c r="G42" i="1"/>
  <c r="F42" i="1"/>
  <c r="E42" i="1"/>
  <c r="D42" i="1"/>
  <c r="C42" i="1"/>
  <c r="B42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E41" i="1"/>
  <c r="DD41" i="1"/>
  <c r="DC41" i="1"/>
  <c r="DB41" i="1"/>
  <c r="CZ41" i="1"/>
  <c r="CY41" i="1"/>
  <c r="CX41" i="1"/>
  <c r="CW41" i="1"/>
  <c r="CV41" i="1"/>
  <c r="CU41" i="1"/>
  <c r="CT41" i="1"/>
  <c r="CS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AZ41" i="1"/>
  <c r="AY41" i="1"/>
  <c r="AX41" i="1"/>
  <c r="AW41" i="1"/>
  <c r="AU41" i="1"/>
  <c r="AT41" i="1"/>
  <c r="AS41" i="1"/>
  <c r="AR41" i="1"/>
  <c r="AQ41" i="1"/>
  <c r="AP41" i="1"/>
  <c r="AO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P41" i="1"/>
  <c r="O41" i="1"/>
  <c r="N41" i="1"/>
  <c r="M41" i="1"/>
  <c r="K41" i="1"/>
  <c r="I41" i="1"/>
  <c r="G41" i="1"/>
  <c r="F41" i="1"/>
  <c r="E41" i="1"/>
  <c r="D41" i="1"/>
  <c r="C41" i="1"/>
  <c r="B41" i="1"/>
  <c r="DY40" i="1"/>
  <c r="DY50" i="1" s="1"/>
  <c r="DX40" i="1"/>
  <c r="DW40" i="1"/>
  <c r="DV40" i="1"/>
  <c r="DU40" i="1"/>
  <c r="DT40" i="1"/>
  <c r="DS40" i="1"/>
  <c r="DR40" i="1"/>
  <c r="DR50" i="1" s="1"/>
  <c r="DQ40" i="1"/>
  <c r="DP40" i="1"/>
  <c r="DO40" i="1"/>
  <c r="DN40" i="1"/>
  <c r="DM40" i="1"/>
  <c r="DL40" i="1"/>
  <c r="DK40" i="1"/>
  <c r="DJ40" i="1"/>
  <c r="DI40" i="1"/>
  <c r="DH40" i="1"/>
  <c r="DG40" i="1"/>
  <c r="DE40" i="1"/>
  <c r="DD40" i="1"/>
  <c r="DC40" i="1"/>
  <c r="DB40" i="1"/>
  <c r="DB50" i="1" s="1"/>
  <c r="CZ40" i="1"/>
  <c r="CY40" i="1"/>
  <c r="CX40" i="1"/>
  <c r="CX50" i="1" s="1"/>
  <c r="CW40" i="1"/>
  <c r="CV40" i="1"/>
  <c r="CU40" i="1"/>
  <c r="CT40" i="1"/>
  <c r="CS40" i="1"/>
  <c r="CQ40" i="1"/>
  <c r="CP40" i="1"/>
  <c r="CO40" i="1"/>
  <c r="CN40" i="1"/>
  <c r="CM40" i="1"/>
  <c r="CL40" i="1"/>
  <c r="CK40" i="1"/>
  <c r="CJ40" i="1"/>
  <c r="CI40" i="1"/>
  <c r="CH40" i="1"/>
  <c r="CH50" i="1" s="1"/>
  <c r="CG40" i="1"/>
  <c r="CG50" i="1" s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M50" i="1" s="1"/>
  <c r="BL40" i="1"/>
  <c r="BK40" i="1"/>
  <c r="BJ40" i="1"/>
  <c r="BI40" i="1"/>
  <c r="BH40" i="1"/>
  <c r="BG40" i="1"/>
  <c r="BF40" i="1"/>
  <c r="BF50" i="1" s="1"/>
  <c r="BE40" i="1"/>
  <c r="BE50" i="1" s="1"/>
  <c r="BD40" i="1"/>
  <c r="BC40" i="1"/>
  <c r="BB40" i="1"/>
  <c r="AZ40" i="1"/>
  <c r="AY40" i="1"/>
  <c r="AX40" i="1"/>
  <c r="AW40" i="1"/>
  <c r="AW50" i="1" s="1"/>
  <c r="AU40" i="1"/>
  <c r="AT40" i="1"/>
  <c r="AS40" i="1"/>
  <c r="AR40" i="1"/>
  <c r="AQ40" i="1"/>
  <c r="AP40" i="1"/>
  <c r="AO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P40" i="1"/>
  <c r="O40" i="1"/>
  <c r="N40" i="1"/>
  <c r="M40" i="1"/>
  <c r="K40" i="1"/>
  <c r="I40" i="1"/>
  <c r="G40" i="1"/>
  <c r="F40" i="1"/>
  <c r="F50" i="1" s="1"/>
  <c r="E40" i="1"/>
  <c r="D40" i="1"/>
  <c r="C40" i="1"/>
  <c r="B40" i="1"/>
  <c r="DF38" i="1"/>
  <c r="DA38" i="1"/>
  <c r="CR38" i="1"/>
  <c r="BA38" i="1"/>
  <c r="AV38" i="1"/>
  <c r="AK38" i="1"/>
  <c r="Q38" i="1"/>
  <c r="L38" i="1"/>
  <c r="J38" i="1"/>
  <c r="H38" i="1"/>
  <c r="DF37" i="1"/>
  <c r="DA37" i="1"/>
  <c r="CR37" i="1"/>
  <c r="BA37" i="1"/>
  <c r="AV37" i="1"/>
  <c r="AK37" i="1"/>
  <c r="Q37" i="1"/>
  <c r="L37" i="1"/>
  <c r="J37" i="1"/>
  <c r="H37" i="1"/>
  <c r="DF36" i="1"/>
  <c r="DA36" i="1"/>
  <c r="CR36" i="1"/>
  <c r="BA36" i="1"/>
  <c r="AV36" i="1"/>
  <c r="AK36" i="1"/>
  <c r="Q36" i="1"/>
  <c r="J36" i="1"/>
  <c r="H36" i="1"/>
  <c r="DF35" i="1"/>
  <c r="DA35" i="1"/>
  <c r="CR35" i="1"/>
  <c r="BA35" i="1"/>
  <c r="AV35" i="1"/>
  <c r="AK35" i="1"/>
  <c r="Q35" i="1"/>
  <c r="J35" i="1"/>
  <c r="J44" i="1" s="1"/>
  <c r="H35" i="1"/>
  <c r="CR34" i="1"/>
  <c r="J34" i="1"/>
  <c r="DF33" i="1"/>
  <c r="DA33" i="1"/>
  <c r="CR33" i="1"/>
  <c r="BA33" i="1"/>
  <c r="AV33" i="1"/>
  <c r="AK33" i="1"/>
  <c r="J33" i="1"/>
  <c r="H33" i="1"/>
  <c r="DF32" i="1"/>
  <c r="DA32" i="1"/>
  <c r="CR32" i="1"/>
  <c r="BA32" i="1"/>
  <c r="BA42" i="1" s="1"/>
  <c r="AV32" i="1"/>
  <c r="AK32" i="1"/>
  <c r="L32" i="1"/>
  <c r="J32" i="1"/>
  <c r="H32" i="1"/>
  <c r="CR31" i="1"/>
  <c r="J31" i="1"/>
  <c r="H31" i="1"/>
  <c r="DF30" i="1"/>
  <c r="DA30" i="1"/>
  <c r="CR30" i="1"/>
  <c r="BA30" i="1"/>
  <c r="AV30" i="1"/>
  <c r="AK30" i="1"/>
  <c r="Q30" i="1"/>
  <c r="L30" i="1"/>
  <c r="J30" i="1"/>
  <c r="H30" i="1"/>
  <c r="CR29" i="1"/>
  <c r="J29" i="1"/>
  <c r="CR28" i="1"/>
  <c r="J28" i="1"/>
  <c r="H28" i="1"/>
  <c r="DF27" i="1"/>
  <c r="DF46" i="1" s="1"/>
  <c r="DA27" i="1"/>
  <c r="DA46" i="1" s="1"/>
  <c r="CR27" i="1"/>
  <c r="BA27" i="1"/>
  <c r="BA46" i="1" s="1"/>
  <c r="AV27" i="1"/>
  <c r="AV46" i="1" s="1"/>
  <c r="AK27" i="1"/>
  <c r="L27" i="1"/>
  <c r="J27" i="1"/>
  <c r="DF26" i="1"/>
  <c r="DA26" i="1"/>
  <c r="CR26" i="1"/>
  <c r="BA26" i="1"/>
  <c r="AV26" i="1"/>
  <c r="AK26" i="1"/>
  <c r="Q26" i="1"/>
  <c r="L26" i="1"/>
  <c r="J26" i="1"/>
  <c r="H26" i="1"/>
  <c r="DF25" i="1"/>
  <c r="DA25" i="1"/>
  <c r="CR25" i="1"/>
  <c r="BA25" i="1"/>
  <c r="BA45" i="1" s="1"/>
  <c r="AV25" i="1"/>
  <c r="AK25" i="1"/>
  <c r="Q25" i="1"/>
  <c r="L25" i="1"/>
  <c r="J25" i="1"/>
  <c r="H25" i="1"/>
  <c r="DF24" i="1"/>
  <c r="DA24" i="1"/>
  <c r="DA43" i="1" s="1"/>
  <c r="CR24" i="1"/>
  <c r="BA24" i="1"/>
  <c r="AV24" i="1"/>
  <c r="AK24" i="1"/>
  <c r="Q24" i="1"/>
  <c r="L24" i="1"/>
  <c r="J24" i="1"/>
  <c r="H24" i="1"/>
  <c r="DF23" i="1"/>
  <c r="DA23" i="1"/>
  <c r="CR23" i="1"/>
  <c r="BA23" i="1"/>
  <c r="BA44" i="1" s="1"/>
  <c r="AV23" i="1"/>
  <c r="AK23" i="1"/>
  <c r="Q23" i="1"/>
  <c r="Q44" i="1" s="1"/>
  <c r="L23" i="1"/>
  <c r="L44" i="1" s="1"/>
  <c r="CR22" i="1"/>
  <c r="J22" i="1"/>
  <c r="DF21" i="1"/>
  <c r="DF42" i="1" s="1"/>
  <c r="DA21" i="1"/>
  <c r="DA42" i="1" s="1"/>
  <c r="CR21" i="1"/>
  <c r="BA21" i="1"/>
  <c r="AV21" i="1"/>
  <c r="AK21" i="1"/>
  <c r="J21" i="1"/>
  <c r="DF20" i="1"/>
  <c r="DA20" i="1"/>
  <c r="CR20" i="1"/>
  <c r="CR43" i="1" s="1"/>
  <c r="BA20" i="1"/>
  <c r="AV20" i="1"/>
  <c r="AK20" i="1"/>
  <c r="AK43" i="1" s="1"/>
  <c r="Q20" i="1"/>
  <c r="Q43" i="1" s="1"/>
  <c r="L20" i="1"/>
  <c r="J20" i="1"/>
  <c r="H20" i="1"/>
  <c r="CR19" i="1"/>
  <c r="J19" i="1"/>
  <c r="CR18" i="1"/>
  <c r="J18" i="1"/>
  <c r="H18" i="1"/>
  <c r="CR17" i="1"/>
  <c r="J17" i="1"/>
  <c r="H17" i="1"/>
  <c r="DF16" i="1"/>
  <c r="DA16" i="1"/>
  <c r="CR16" i="1"/>
  <c r="BA16" i="1"/>
  <c r="AV16" i="1"/>
  <c r="AK16" i="1"/>
  <c r="Q16" i="1"/>
  <c r="L16" i="1"/>
  <c r="J16" i="1"/>
  <c r="H16" i="1"/>
  <c r="H45" i="1" s="1"/>
  <c r="DF15" i="1"/>
  <c r="DA15" i="1"/>
  <c r="CR15" i="1"/>
  <c r="BA15" i="1"/>
  <c r="AV15" i="1"/>
  <c r="AK15" i="1"/>
  <c r="Q15" i="1"/>
  <c r="L15" i="1"/>
  <c r="J15" i="1"/>
  <c r="DF14" i="1"/>
  <c r="DA14" i="1"/>
  <c r="CR14" i="1"/>
  <c r="BA14" i="1"/>
  <c r="AV14" i="1"/>
  <c r="AK14" i="1"/>
  <c r="Q14" i="1"/>
  <c r="L14" i="1"/>
  <c r="J14" i="1"/>
  <c r="H14" i="1"/>
  <c r="H44" i="1" s="1"/>
  <c r="CR13" i="1"/>
  <c r="L13" i="1"/>
  <c r="H13" i="1"/>
  <c r="H46" i="1" s="1"/>
  <c r="CR12" i="1"/>
  <c r="H12" i="1"/>
  <c r="DF11" i="1"/>
  <c r="DA11" i="1"/>
  <c r="CR11" i="1"/>
  <c r="CR42" i="1" s="1"/>
  <c r="BA11" i="1"/>
  <c r="AV11" i="1"/>
  <c r="AK11" i="1"/>
  <c r="AK42" i="1" s="1"/>
  <c r="Q11" i="1"/>
  <c r="Q42" i="1" s="1"/>
  <c r="L11" i="1"/>
  <c r="L42" i="1" s="1"/>
  <c r="J11" i="1"/>
  <c r="H11" i="1"/>
  <c r="DF10" i="1"/>
  <c r="DF43" i="1" s="1"/>
  <c r="DA10" i="1"/>
  <c r="CR10" i="1"/>
  <c r="BA10" i="1"/>
  <c r="BA43" i="1" s="1"/>
  <c r="AV10" i="1"/>
  <c r="AV43" i="1" s="1"/>
  <c r="AK10" i="1"/>
  <c r="Q10" i="1"/>
  <c r="L10" i="1"/>
  <c r="L43" i="1" s="1"/>
  <c r="J10" i="1"/>
  <c r="J52" i="1" s="1"/>
  <c r="H10" i="1"/>
  <c r="DF9" i="1"/>
  <c r="DA9" i="1"/>
  <c r="CR9" i="1"/>
  <c r="CR45" i="1" s="1"/>
  <c r="BA9" i="1"/>
  <c r="AV9" i="1"/>
  <c r="AK9" i="1"/>
  <c r="AK45" i="1" s="1"/>
  <c r="Q9" i="1"/>
  <c r="Q51" i="1" s="1"/>
  <c r="L9" i="1"/>
  <c r="J9" i="1"/>
  <c r="DF6" i="1"/>
  <c r="DA6" i="1"/>
  <c r="CR6" i="1"/>
  <c r="BA6" i="1"/>
  <c r="AV6" i="1"/>
  <c r="AK6" i="1"/>
  <c r="AK51" i="1" s="1"/>
  <c r="Q6" i="1"/>
  <c r="L6" i="1"/>
  <c r="DA50" i="1" l="1"/>
  <c r="Q53" i="1"/>
  <c r="AK53" i="1"/>
  <c r="N50" i="1"/>
  <c r="R50" i="1"/>
  <c r="AH50" i="1"/>
  <c r="AP50" i="1"/>
  <c r="DA51" i="1"/>
  <c r="DA48" i="1"/>
  <c r="J40" i="1"/>
  <c r="DA40" i="1"/>
  <c r="J41" i="1"/>
  <c r="DA41" i="1"/>
  <c r="J43" i="1"/>
  <c r="DA44" i="1"/>
  <c r="J49" i="1"/>
  <c r="J51" i="1"/>
  <c r="J53" i="1" s="1"/>
  <c r="DA52" i="1"/>
  <c r="DA53" i="1" s="1"/>
  <c r="AV52" i="1"/>
  <c r="AV51" i="1"/>
  <c r="AV49" i="1"/>
  <c r="AV48" i="1"/>
  <c r="AV44" i="1"/>
  <c r="AV41" i="1"/>
  <c r="AV40" i="1"/>
  <c r="DF52" i="1"/>
  <c r="DF53" i="1" s="1"/>
  <c r="DF51" i="1"/>
  <c r="DF49" i="1"/>
  <c r="DF48" i="1"/>
  <c r="H42" i="1"/>
  <c r="AV42" i="1"/>
  <c r="BA40" i="1"/>
  <c r="DF40" i="1"/>
  <c r="BA41" i="1"/>
  <c r="DF41" i="1"/>
  <c r="DF44" i="1"/>
  <c r="Q45" i="1"/>
  <c r="Q48" i="1"/>
  <c r="AK48" i="1"/>
  <c r="E53" i="1"/>
  <c r="S53" i="1"/>
  <c r="AA53" i="1"/>
  <c r="AI53" i="1"/>
  <c r="DW53" i="1"/>
  <c r="BA52" i="1"/>
  <c r="AV45" i="1"/>
  <c r="Q40" i="1"/>
  <c r="AK40" i="1"/>
  <c r="Q41" i="1"/>
  <c r="AK41" i="1"/>
  <c r="AK44" i="1"/>
  <c r="M50" i="1"/>
  <c r="Q49" i="1"/>
  <c r="Q50" i="1" s="1"/>
  <c r="U50" i="1"/>
  <c r="AC50" i="1"/>
  <c r="AK49" i="1"/>
  <c r="AK50" i="1" s="1"/>
  <c r="AS50" i="1"/>
  <c r="AX50" i="1"/>
  <c r="DI50" i="1"/>
  <c r="DQ50" i="1"/>
  <c r="DU50" i="1"/>
  <c r="CL53" i="1"/>
  <c r="W53" i="1"/>
  <c r="AM53" i="1"/>
  <c r="AQ53" i="1"/>
  <c r="DO53" i="1"/>
  <c r="DS53" i="1"/>
  <c r="CR52" i="1"/>
  <c r="CR51" i="1"/>
  <c r="CR49" i="1"/>
  <c r="CR50" i="1" s="1"/>
  <c r="CR48" i="1"/>
  <c r="L45" i="1"/>
  <c r="H52" i="1"/>
  <c r="H51" i="1"/>
  <c r="H49" i="1"/>
  <c r="H48" i="1"/>
  <c r="CR46" i="1"/>
  <c r="H40" i="1"/>
  <c r="L40" i="1"/>
  <c r="CR40" i="1"/>
  <c r="H41" i="1"/>
  <c r="L41" i="1"/>
  <c r="CR41" i="1"/>
  <c r="H43" i="1"/>
  <c r="CR44" i="1"/>
  <c r="B50" i="1"/>
  <c r="BN50" i="1"/>
  <c r="CD50" i="1"/>
  <c r="DH50" i="1"/>
  <c r="DL50" i="1"/>
  <c r="DP50" i="1"/>
  <c r="DT50" i="1"/>
  <c r="DX50" i="1"/>
  <c r="BB53" i="1"/>
  <c r="BN53" i="1"/>
  <c r="BR53" i="1"/>
  <c r="CD53" i="1"/>
  <c r="CH53" i="1"/>
  <c r="CY53" i="1"/>
  <c r="DC53" i="1"/>
  <c r="L52" i="1"/>
  <c r="L51" i="1"/>
  <c r="L49" i="1"/>
  <c r="L50" i="1" s="1"/>
  <c r="L48" i="1"/>
  <c r="J45" i="1"/>
  <c r="DF45" i="1"/>
  <c r="J46" i="1"/>
  <c r="BA48" i="1"/>
  <c r="P50" i="1"/>
  <c r="T50" i="1"/>
  <c r="X50" i="1"/>
  <c r="AB50" i="1"/>
  <c r="AF50" i="1"/>
  <c r="AJ50" i="1"/>
  <c r="AN50" i="1"/>
  <c r="AR50" i="1"/>
  <c r="BA49" i="1"/>
  <c r="BA50" i="1" s="1"/>
  <c r="BA51" i="1"/>
  <c r="L53" i="1" l="1"/>
  <c r="H53" i="1"/>
  <c r="BA53" i="1"/>
  <c r="AV50" i="1"/>
  <c r="CR53" i="1"/>
  <c r="DF50" i="1"/>
  <c r="J50" i="1"/>
  <c r="H50" i="1"/>
  <c r="AV53" i="1"/>
</calcChain>
</file>

<file path=xl/sharedStrings.xml><?xml version="1.0" encoding="utf-8"?>
<sst xmlns="http://schemas.openxmlformats.org/spreadsheetml/2006/main" count="210" uniqueCount="170">
  <si>
    <t>Amministrazione e gestione del personale</t>
  </si>
  <si>
    <t>Approvvigionamenti e servizi logistici</t>
  </si>
  <si>
    <t>Comunicazione</t>
  </si>
  <si>
    <t>Sistemi Informatici</t>
  </si>
  <si>
    <t>Contabilità</t>
  </si>
  <si>
    <t>Soddisfazione generale</t>
  </si>
  <si>
    <t>CATEGORIA</t>
  </si>
  <si>
    <t>CONVENZIONE SSN</t>
  </si>
  <si>
    <t>RUOLO</t>
  </si>
  <si>
    <t>In riferimento al supporto per la gestione delle procedure di concorso per il personale  (solo per chi è stato nominato commissario)</t>
  </si>
  <si>
    <t>In riferimento al supporto per la gestione giuridica ed amministrativa della carriera (ingresso, passaggi di ruolo, congedi, aspettative, part time etc.)</t>
  </si>
  <si>
    <t>In riferimento al processo di valutazione del personale</t>
  </si>
  <si>
    <t>In riferimento al processo di valutazione delle performance</t>
  </si>
  <si>
    <t>In riferimento alla formazione interna</t>
  </si>
  <si>
    <t xml:space="preserve">
In riferimento alla formazione esterna</t>
  </si>
  <si>
    <t>In riferimento al rimborso missioni</t>
  </si>
  <si>
    <t xml:space="preserve">In riferimento alla gestione del personale tecnico-amministrativo </t>
  </si>
  <si>
    <t>In riferimento al supporto all'amministrazione e gestione del personale si ritiene complessivamente soddisfatto</t>
  </si>
  <si>
    <t>In riferimento al supporto per l'acquisto di beni e servizi</t>
  </si>
  <si>
    <t>In riferimento agli interventi di manutenzione</t>
  </si>
  <si>
    <t>In riferimento ai servizi generali e alla logistica</t>
  </si>
  <si>
    <t>In riferimento al supporto agli approvvigionamento e ai servizi logistici si ritiene complessivamente soddisfatto</t>
  </si>
  <si>
    <t>In riferimento alle informazioni fornite dall'Ateneo</t>
  </si>
  <si>
    <t>In riferimento alle informazioni fornite, indichi il livello di soddisfazione rispetto alla facilità di navigazione de:</t>
  </si>
  <si>
    <t>In riferimento alla promozione esterna dell'immagine dell'Ateneo</t>
  </si>
  <si>
    <t>In riferimento alla diffusione delle informazioni attraverso le pagine ufficiali di Ateneo nei più comuni Social Network,  indichi il livello di soddisfazione rispetto a:</t>
  </si>
  <si>
    <t>In riferimento alla comunicazione si ritiene complessivamente soddisfatto</t>
  </si>
  <si>
    <t>In riferimento alla rete cablata (collegamento alla rete tramite cavo)</t>
  </si>
  <si>
    <t>In riferimento alla rete Wi-Fi</t>
  </si>
  <si>
    <t>In riferimento alla casella di posta elettronica personale e agli altri servizi cloud (WebConference, Storage...)</t>
  </si>
  <si>
    <t>In riferimento agli applicativi gestionali (contabilità, studenti, personale…)</t>
  </si>
  <si>
    <t>In riferimento al servizio Help-Desk informatico</t>
  </si>
  <si>
    <t>In riferimento ai sistemi informatici si ritiene complessivamente soddisfatto</t>
  </si>
  <si>
    <t>In riferimento al supporto all'uso del sistema informativo contabile (Servizi di supporto all'estrazione dati e reportistica, servizi di assistenza e supporto per bilancio e budget)</t>
  </si>
  <si>
    <t>In riferimento al supporto alla gestione fiscale e normativa di gestione finanziaria (IVA, vincoli normativi, DURC, CIG, Equitalia, limiti di spesa)</t>
  </si>
  <si>
    <t>In riferimento al supporto informativo agli stipendi</t>
  </si>
  <si>
    <t>In riferimento al supporto alla contabilità si ritiene complessivamente soddisfatto</t>
  </si>
  <si>
    <t>In riferimento a tutti gli aspetti considerati, si ritiene complessivamente soddisfatto del supporto erogato dall'Amministrazione Centrale nei servizi tecnici e amministrativi.</t>
  </si>
  <si>
    <t>In riferimento a tutti gli aspetti considerati, si ritiene complessivamente soddisfatto del supporto erogato dalle Strutture Decentrate nei servizi tecnici e amministrativi.</t>
  </si>
  <si>
    <t>In riferimento a tutti gli aspetti considerati, si ritiene complessivamente soddisfatto del supporto erogato dall'Ateneo  nei servizi tecnici e amministrativi.</t>
  </si>
  <si>
    <t>In riferimento al supporto erogato dall'Ateneo nei servizi tecnici e amministrativi ritiene che ci sia stato un miglioramento rispetto all'anno scorso?</t>
  </si>
  <si>
    <t>In riferimento a tutti i servizi di supporto erogati dall'Ateneo indichi l'importanza dei seguenti servizi dando un voto da 1 (per nulla importante) a 6 (molto importante)</t>
  </si>
  <si>
    <t xml:space="preserve">Dirigente </t>
  </si>
  <si>
    <t>EP</t>
  </si>
  <si>
    <t>D</t>
  </si>
  <si>
    <t>C</t>
  </si>
  <si>
    <t>B</t>
  </si>
  <si>
    <t>Sì</t>
  </si>
  <si>
    <t>No</t>
  </si>
  <si>
    <t>Direttore Generale; Responsabile/Segretario Amministrativo; Capo servizio; Capo Ufficio; Capo settore; Responsabile di struttura complessa; Dirigente;</t>
  </si>
  <si>
    <t>Altro ruolo</t>
  </si>
  <si>
    <t>Si è prevalentemente rivolto a: 
DEC</t>
  </si>
  <si>
    <t>Si è prevalentemente rivolto a: 
AC</t>
  </si>
  <si>
    <t>Le procedure sono chiare</t>
  </si>
  <si>
    <t>Il supporto fornito è utile</t>
  </si>
  <si>
    <t>Il supporto avviene in tempi adeguati</t>
  </si>
  <si>
    <t>Le schede di valutazione utilizzate sono chiare</t>
  </si>
  <si>
    <t>Il processo di valutazione è chiaro</t>
  </si>
  <si>
    <t>Le azioni correttive post-valutazione sono adeguate</t>
  </si>
  <si>
    <t>I tempi  del processo di valutazione sono adeguati</t>
  </si>
  <si>
    <t>In qualità di soggetto valutatore, il processo di valutazione  utilizzato permette di motivare il personale</t>
  </si>
  <si>
    <t>Le procedure di accesso sono chiare</t>
  </si>
  <si>
    <t>Le metodologie didattiche utilizzate sono adeguate</t>
  </si>
  <si>
    <t>L'offerta formativa è ampia</t>
  </si>
  <si>
    <t>L'attività di formazione è applicabile al proprio lavoro</t>
  </si>
  <si>
    <t>Il rimborso avviene in tempi adeguati</t>
  </si>
  <si>
    <t>I meccanismi di incentivazione del personale sono chiari</t>
  </si>
  <si>
    <t>I sistemi di valutazione delle prestazioni e del personale sono adeguati</t>
  </si>
  <si>
    <t>Le procedure per la mobilità interna del personale sono chiare</t>
  </si>
  <si>
    <t>Il processo di selezione del personale esterno è adeguato</t>
  </si>
  <si>
    <t>Il processo di formazione del personale è adeguato</t>
  </si>
  <si>
    <t>I tempi sono adeguati</t>
  </si>
  <si>
    <t>Il materiale ricevuto è conforme con la richiesta effettuata</t>
  </si>
  <si>
    <t>La procedura di segnalazione del guasto è chiara</t>
  </si>
  <si>
    <t>Gli interventi avvengono in tempi adeguati</t>
  </si>
  <si>
    <t>Gli interventi sono risolutivi</t>
  </si>
  <si>
    <t>Gli ambienti sono puliti</t>
  </si>
  <si>
    <t xml:space="preserve">Gli spazi/aule sono facilmente identificabili </t>
  </si>
  <si>
    <t>Il riscaldamento è confortevole</t>
  </si>
  <si>
    <t>Il raffrescamento è confortevole</t>
  </si>
  <si>
    <t>La sicurezza di persone e cose è adeguata</t>
  </si>
  <si>
    <t>La sicurezza dal punto di vista edile e impiantistico è adeguata</t>
  </si>
  <si>
    <t>I servizi postali sono adeguati</t>
  </si>
  <si>
    <t>I servizi di protocollo sono adeguati</t>
  </si>
  <si>
    <t>Il servizio mensa è adeguato (qualità degli alimenti, varietà, cortesia)</t>
  </si>
  <si>
    <t>L'organizzazione dell'ateneo in termini di ruoli e responsabilità è chiara</t>
  </si>
  <si>
    <t>La modalità di accesso ai servizi è chiara</t>
  </si>
  <si>
    <t>La promozione di attività culturali ed eventi è chiara</t>
  </si>
  <si>
    <t xml:space="preserve">Il sito dell'Ateneo </t>
  </si>
  <si>
    <t xml:space="preserve">Il sito/la pagina di Dipartimento </t>
  </si>
  <si>
    <t>Il sito/la pagina del Corso di Studi</t>
  </si>
  <si>
    <t xml:space="preserve">L'Intranet dell'Ateneo </t>
  </si>
  <si>
    <t>L'immagine dell'Ateneo è valorizzata</t>
  </si>
  <si>
    <t>La modalità di promozione dell'immagine è adeguata</t>
  </si>
  <si>
    <t>Facebook</t>
  </si>
  <si>
    <t>Twitter</t>
  </si>
  <si>
    <t xml:space="preserve">You Tube </t>
  </si>
  <si>
    <t>La connessione di rete è sempre disponibile</t>
  </si>
  <si>
    <t>La velocità di rete è adeguata</t>
  </si>
  <si>
    <t>La copertura di rete è adeguata</t>
  </si>
  <si>
    <t>La dimensione della casella di posta è sufficiente</t>
  </si>
  <si>
    <t>L'interfaccia web della casella di posta è di facile utilizzo</t>
  </si>
  <si>
    <t>La funzionalità dei servizi cloud è adeguata</t>
  </si>
  <si>
    <t>Indichi la frequenza di utilizzo</t>
  </si>
  <si>
    <t>La connessione agli applicativi è sempre disponibile</t>
  </si>
  <si>
    <t>La velocità di risposta degli applicativi è adeguata</t>
  </si>
  <si>
    <t>Le procedure di utilizzo sono chiare</t>
  </si>
  <si>
    <t>La funzionalità è adeguata all'esigenza di utilizzo</t>
  </si>
  <si>
    <t>L'assistenza ricevuta è risolutiva</t>
  </si>
  <si>
    <t>L'assistenza avviene in tempi adeguati</t>
  </si>
  <si>
    <t>Le informazioni fornite sono chiare</t>
  </si>
  <si>
    <t xml:space="preserve">Le informazioni fornite sono utili </t>
  </si>
  <si>
    <t>I tempi di risposta sono adeguati</t>
  </si>
  <si>
    <t>AMMINISTRAZIONE E GESTIONE PERSONALE</t>
  </si>
  <si>
    <t>APPROVVIGIONAMENTI E SERVIZI LOGISTICI</t>
  </si>
  <si>
    <t>COMUNICAZIONE</t>
  </si>
  <si>
    <t>SISTEMI INFORMATIVI</t>
  </si>
  <si>
    <t>CONTABILITA'</t>
  </si>
  <si>
    <t>Mai</t>
  </si>
  <si>
    <t>Giornaliera</t>
  </si>
  <si>
    <t>Mensile</t>
  </si>
  <si>
    <t>Annuale</t>
  </si>
  <si>
    <t>per niente</t>
  </si>
  <si>
    <t>poco</t>
  </si>
  <si>
    <t>abbastanza</t>
  </si>
  <si>
    <t>molto</t>
  </si>
  <si>
    <t>non so</t>
  </si>
  <si>
    <t>SISSA</t>
  </si>
  <si>
    <t>Media</t>
  </si>
  <si>
    <t>Media Atenei</t>
  </si>
  <si>
    <t>Media piccoli</t>
  </si>
  <si>
    <t>Media medi</t>
  </si>
  <si>
    <t>Media grandi</t>
  </si>
  <si>
    <t>Media mega</t>
  </si>
  <si>
    <t>Media scuole</t>
  </si>
  <si>
    <t>Varianza</t>
  </si>
  <si>
    <t>Dev Std</t>
  </si>
  <si>
    <t>Coef variazione</t>
  </si>
  <si>
    <t>Primo quartile</t>
  </si>
  <si>
    <t>Terzo quartile</t>
  </si>
  <si>
    <t>Distanza interquartile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</si>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</sst>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i/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9" fontId="6" fillId="9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9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/>
    <xf numFmtId="9" fontId="3" fillId="0" borderId="1" xfId="1" applyFont="1" applyBorder="1"/>
    <xf numFmtId="0" fontId="3" fillId="0" borderId="2" xfId="0" applyFont="1" applyBorder="1"/>
    <xf numFmtId="9" fontId="0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9" fontId="0" fillId="8" borderId="1" xfId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2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8" fillId="0" borderId="1" xfId="0" applyNumberFormat="1" applyFont="1" applyFill="1" applyBorder="1"/>
    <xf numFmtId="0" fontId="0" fillId="0" borderId="1" xfId="0" applyNumberFormat="1" applyFill="1" applyBorder="1"/>
  </cellXfs>
  <cellStyles count="2">
    <cellStyle name="Normale" xfId="0" builtinId="0"/>
    <cellStyle name="Percentuale" xfId="1" builtinId="5"/>
  </cellStyles>
  <dxfs count="7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53"/>
  <sheetViews>
    <sheetView tabSelected="1" zoomScale="80" zoomScaleNormal="80" workbookViewId="0">
      <selection activeCell="A28" sqref="A28:XFD28"/>
    </sheetView>
  </sheetViews>
  <sheetFormatPr defaultRowHeight="14.4" x14ac:dyDescent="0.3"/>
  <cols>
    <col min="1" max="1" width="8.88671875" style="41"/>
  </cols>
  <sheetData>
    <row r="1" spans="1:129" x14ac:dyDescent="0.3">
      <c r="A1" s="40"/>
      <c r="B1" s="1"/>
      <c r="C1" s="1"/>
      <c r="D1" s="1"/>
      <c r="E1" s="1"/>
      <c r="F1" s="1"/>
      <c r="G1" s="1"/>
      <c r="H1" s="1"/>
      <c r="I1" s="1"/>
      <c r="J1" s="1"/>
      <c r="K1" s="34" t="s">
        <v>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5" t="s">
        <v>1</v>
      </c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6" t="s">
        <v>2</v>
      </c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7" t="s">
        <v>3</v>
      </c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8" t="s">
        <v>4</v>
      </c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9" t="s">
        <v>5</v>
      </c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</row>
    <row r="2" spans="1:129" ht="32.4" customHeight="1" x14ac:dyDescent="0.3">
      <c r="A2" s="3"/>
      <c r="B2" s="33" t="s">
        <v>6</v>
      </c>
      <c r="C2" s="33"/>
      <c r="D2" s="33"/>
      <c r="E2" s="33"/>
      <c r="F2" s="33"/>
      <c r="G2" s="33" t="s">
        <v>7</v>
      </c>
      <c r="H2" s="33"/>
      <c r="I2" s="33" t="s">
        <v>8</v>
      </c>
      <c r="J2" s="33"/>
      <c r="K2" s="25" t="s">
        <v>9</v>
      </c>
      <c r="L2" s="25"/>
      <c r="M2" s="25"/>
      <c r="N2" s="25"/>
      <c r="O2" s="25"/>
      <c r="P2" s="25" t="s">
        <v>10</v>
      </c>
      <c r="Q2" s="25"/>
      <c r="R2" s="25"/>
      <c r="S2" s="25"/>
      <c r="T2" s="25"/>
      <c r="U2" s="28" t="s">
        <v>11</v>
      </c>
      <c r="V2" s="28"/>
      <c r="W2" s="28"/>
      <c r="X2" s="28"/>
      <c r="Y2" s="32" t="s">
        <v>12</v>
      </c>
      <c r="Z2" s="32"/>
      <c r="AA2" s="32"/>
      <c r="AB2" s="28" t="s">
        <v>13</v>
      </c>
      <c r="AC2" s="28"/>
      <c r="AD2" s="28"/>
      <c r="AE2" s="28"/>
      <c r="AF2" s="28" t="s">
        <v>14</v>
      </c>
      <c r="AG2" s="28"/>
      <c r="AH2" s="28"/>
      <c r="AI2" s="28"/>
      <c r="AJ2" s="25" t="s">
        <v>15</v>
      </c>
      <c r="AK2" s="25"/>
      <c r="AL2" s="25"/>
      <c r="AM2" s="25"/>
      <c r="AN2" s="25"/>
      <c r="AO2" s="26" t="s">
        <v>16</v>
      </c>
      <c r="AP2" s="26"/>
      <c r="AQ2" s="26"/>
      <c r="AR2" s="26"/>
      <c r="AS2" s="26"/>
      <c r="AT2" s="28" t="s">
        <v>17</v>
      </c>
      <c r="AU2" s="25" t="s">
        <v>18</v>
      </c>
      <c r="AV2" s="25"/>
      <c r="AW2" s="25"/>
      <c r="AX2" s="25"/>
      <c r="AY2" s="25"/>
      <c r="AZ2" s="25" t="s">
        <v>19</v>
      </c>
      <c r="BA2" s="25"/>
      <c r="BB2" s="25"/>
      <c r="BC2" s="25"/>
      <c r="BD2" s="25"/>
      <c r="BE2" s="26" t="s">
        <v>20</v>
      </c>
      <c r="BF2" s="26"/>
      <c r="BG2" s="26"/>
      <c r="BH2" s="26"/>
      <c r="BI2" s="26"/>
      <c r="BJ2" s="26"/>
      <c r="BK2" s="26"/>
      <c r="BL2" s="26"/>
      <c r="BM2" s="26"/>
      <c r="BN2" s="31" t="s">
        <v>21</v>
      </c>
      <c r="BO2" s="26" t="s">
        <v>22</v>
      </c>
      <c r="BP2" s="26"/>
      <c r="BQ2" s="26"/>
      <c r="BR2" s="26" t="s">
        <v>23</v>
      </c>
      <c r="BS2" s="26"/>
      <c r="BT2" s="26"/>
      <c r="BU2" s="26"/>
      <c r="BV2" s="26" t="s">
        <v>24</v>
      </c>
      <c r="BW2" s="26"/>
      <c r="BX2" s="26" t="s">
        <v>25</v>
      </c>
      <c r="BY2" s="26"/>
      <c r="BZ2" s="26"/>
      <c r="CA2" s="30" t="s">
        <v>26</v>
      </c>
      <c r="CB2" s="26" t="s">
        <v>27</v>
      </c>
      <c r="CC2" s="26"/>
      <c r="CD2" s="26" t="s">
        <v>28</v>
      </c>
      <c r="CE2" s="26"/>
      <c r="CF2" s="26" t="s">
        <v>29</v>
      </c>
      <c r="CG2" s="26"/>
      <c r="CH2" s="26"/>
      <c r="CI2" s="26" t="s">
        <v>30</v>
      </c>
      <c r="CJ2" s="26"/>
      <c r="CK2" s="26"/>
      <c r="CL2" s="26"/>
      <c r="CM2" s="26"/>
      <c r="CN2" s="26"/>
      <c r="CO2" s="26"/>
      <c r="CP2" s="26"/>
      <c r="CQ2" s="26" t="s">
        <v>31</v>
      </c>
      <c r="CR2" s="26"/>
      <c r="CS2" s="26"/>
      <c r="CT2" s="26"/>
      <c r="CU2" s="26"/>
      <c r="CV2" s="26"/>
      <c r="CW2" s="26"/>
      <c r="CX2" s="26"/>
      <c r="CY2" s="26" t="s">
        <v>32</v>
      </c>
      <c r="CZ2" s="28" t="s">
        <v>33</v>
      </c>
      <c r="DA2" s="28"/>
      <c r="DB2" s="28"/>
      <c r="DC2" s="28"/>
      <c r="DD2" s="28"/>
      <c r="DE2" s="25" t="s">
        <v>34</v>
      </c>
      <c r="DF2" s="25"/>
      <c r="DG2" s="25"/>
      <c r="DH2" s="25"/>
      <c r="DI2" s="25"/>
      <c r="DJ2" s="25" t="s">
        <v>35</v>
      </c>
      <c r="DK2" s="25"/>
      <c r="DL2" s="25" t="s">
        <v>36</v>
      </c>
      <c r="DM2" s="26" t="s">
        <v>37</v>
      </c>
      <c r="DN2" s="26" t="s">
        <v>38</v>
      </c>
      <c r="DO2" s="26" t="s">
        <v>39</v>
      </c>
      <c r="DP2" s="26" t="s">
        <v>40</v>
      </c>
      <c r="DQ2" s="26"/>
      <c r="DR2" s="26"/>
      <c r="DS2" s="26"/>
      <c r="DT2" s="26"/>
      <c r="DU2" s="27" t="s">
        <v>41</v>
      </c>
      <c r="DV2" s="27"/>
      <c r="DW2" s="27"/>
      <c r="DX2" s="27"/>
      <c r="DY2" s="27"/>
    </row>
    <row r="3" spans="1:129" ht="171.6" x14ac:dyDescent="0.3">
      <c r="A3" s="3"/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3" t="s">
        <v>47</v>
      </c>
      <c r="H3" s="3" t="s">
        <v>48</v>
      </c>
      <c r="I3" s="2" t="s">
        <v>49</v>
      </c>
      <c r="J3" s="4" t="s">
        <v>50</v>
      </c>
      <c r="K3" s="5" t="s">
        <v>51</v>
      </c>
      <c r="L3" s="5" t="s">
        <v>52</v>
      </c>
      <c r="M3" s="2" t="s">
        <v>53</v>
      </c>
      <c r="N3" s="2" t="s">
        <v>54</v>
      </c>
      <c r="O3" s="6" t="s">
        <v>55</v>
      </c>
      <c r="P3" s="5" t="s">
        <v>51</v>
      </c>
      <c r="Q3" s="5" t="s">
        <v>52</v>
      </c>
      <c r="R3" s="2" t="s">
        <v>53</v>
      </c>
      <c r="S3" s="6" t="s">
        <v>54</v>
      </c>
      <c r="T3" s="6" t="s">
        <v>55</v>
      </c>
      <c r="U3" s="6" t="s">
        <v>56</v>
      </c>
      <c r="V3" s="6" t="s">
        <v>57</v>
      </c>
      <c r="W3" s="6" t="s">
        <v>58</v>
      </c>
      <c r="X3" s="6" t="s">
        <v>59</v>
      </c>
      <c r="Y3" s="6" t="s">
        <v>60</v>
      </c>
      <c r="Z3" s="6" t="s">
        <v>56</v>
      </c>
      <c r="AA3" s="6" t="s">
        <v>59</v>
      </c>
      <c r="AB3" s="6" t="s">
        <v>61</v>
      </c>
      <c r="AC3" s="6" t="s">
        <v>62</v>
      </c>
      <c r="AD3" s="6" t="s">
        <v>63</v>
      </c>
      <c r="AE3" s="6" t="s">
        <v>64</v>
      </c>
      <c r="AF3" s="6" t="s">
        <v>61</v>
      </c>
      <c r="AG3" s="6" t="s">
        <v>62</v>
      </c>
      <c r="AH3" s="6" t="s">
        <v>63</v>
      </c>
      <c r="AI3" s="6" t="s">
        <v>64</v>
      </c>
      <c r="AJ3" s="5" t="s">
        <v>51</v>
      </c>
      <c r="AK3" s="5" t="s">
        <v>52</v>
      </c>
      <c r="AL3" s="7" t="s">
        <v>53</v>
      </c>
      <c r="AM3" s="6" t="s">
        <v>54</v>
      </c>
      <c r="AN3" s="6" t="s">
        <v>65</v>
      </c>
      <c r="AO3" s="8" t="s">
        <v>66</v>
      </c>
      <c r="AP3" s="8" t="s">
        <v>67</v>
      </c>
      <c r="AQ3" s="8" t="s">
        <v>68</v>
      </c>
      <c r="AR3" s="8" t="s">
        <v>69</v>
      </c>
      <c r="AS3" s="8" t="s">
        <v>70</v>
      </c>
      <c r="AT3" s="28"/>
      <c r="AU3" s="5" t="s">
        <v>51</v>
      </c>
      <c r="AV3" s="5" t="s">
        <v>52</v>
      </c>
      <c r="AW3" s="2" t="s">
        <v>53</v>
      </c>
      <c r="AX3" s="2" t="s">
        <v>71</v>
      </c>
      <c r="AY3" s="2" t="s">
        <v>72</v>
      </c>
      <c r="AZ3" s="5" t="s">
        <v>51</v>
      </c>
      <c r="BA3" s="5" t="s">
        <v>52</v>
      </c>
      <c r="BB3" s="2" t="s">
        <v>73</v>
      </c>
      <c r="BC3" s="2" t="s">
        <v>74</v>
      </c>
      <c r="BD3" s="2" t="s">
        <v>75</v>
      </c>
      <c r="BE3" s="4" t="s">
        <v>76</v>
      </c>
      <c r="BF3" s="4" t="s">
        <v>77</v>
      </c>
      <c r="BG3" s="4" t="s">
        <v>78</v>
      </c>
      <c r="BH3" s="4" t="s">
        <v>79</v>
      </c>
      <c r="BI3" s="8" t="s">
        <v>80</v>
      </c>
      <c r="BJ3" s="8" t="s">
        <v>81</v>
      </c>
      <c r="BK3" s="4" t="s">
        <v>82</v>
      </c>
      <c r="BL3" s="4" t="s">
        <v>83</v>
      </c>
      <c r="BM3" s="8" t="s">
        <v>84</v>
      </c>
      <c r="BN3" s="31"/>
      <c r="BO3" s="2" t="s">
        <v>85</v>
      </c>
      <c r="BP3" s="2" t="s">
        <v>86</v>
      </c>
      <c r="BQ3" s="2" t="s">
        <v>87</v>
      </c>
      <c r="BR3" s="2" t="s">
        <v>88</v>
      </c>
      <c r="BS3" s="2" t="s">
        <v>89</v>
      </c>
      <c r="BT3" s="3" t="s">
        <v>90</v>
      </c>
      <c r="BU3" s="2" t="s">
        <v>91</v>
      </c>
      <c r="BV3" s="2" t="s">
        <v>92</v>
      </c>
      <c r="BW3" s="2" t="s">
        <v>93</v>
      </c>
      <c r="BX3" s="6" t="s">
        <v>94</v>
      </c>
      <c r="BY3" s="6" t="s">
        <v>95</v>
      </c>
      <c r="BZ3" s="6" t="s">
        <v>96</v>
      </c>
      <c r="CA3" s="30"/>
      <c r="CB3" s="2" t="s">
        <v>97</v>
      </c>
      <c r="CC3" s="2" t="s">
        <v>98</v>
      </c>
      <c r="CD3" s="2" t="s">
        <v>99</v>
      </c>
      <c r="CE3" s="2" t="s">
        <v>98</v>
      </c>
      <c r="CF3" s="3" t="s">
        <v>100</v>
      </c>
      <c r="CG3" s="3" t="s">
        <v>101</v>
      </c>
      <c r="CH3" s="3" t="s">
        <v>102</v>
      </c>
      <c r="CI3" s="29" t="s">
        <v>103</v>
      </c>
      <c r="CJ3" s="29"/>
      <c r="CK3" s="29"/>
      <c r="CL3" s="29"/>
      <c r="CM3" s="3" t="s">
        <v>104</v>
      </c>
      <c r="CN3" s="3" t="s">
        <v>105</v>
      </c>
      <c r="CO3" s="3" t="s">
        <v>106</v>
      </c>
      <c r="CP3" s="3" t="s">
        <v>107</v>
      </c>
      <c r="CQ3" s="5" t="s">
        <v>51</v>
      </c>
      <c r="CR3" s="5" t="s">
        <v>52</v>
      </c>
      <c r="CS3" s="29" t="s">
        <v>103</v>
      </c>
      <c r="CT3" s="29"/>
      <c r="CU3" s="29"/>
      <c r="CV3" s="29"/>
      <c r="CW3" s="2" t="s">
        <v>108</v>
      </c>
      <c r="CX3" s="2" t="s">
        <v>109</v>
      </c>
      <c r="CY3" s="26"/>
      <c r="CZ3" s="5" t="s">
        <v>51</v>
      </c>
      <c r="DA3" s="5" t="s">
        <v>52</v>
      </c>
      <c r="DB3" s="2" t="s">
        <v>110</v>
      </c>
      <c r="DC3" s="2" t="s">
        <v>111</v>
      </c>
      <c r="DD3" s="6" t="s">
        <v>55</v>
      </c>
      <c r="DE3" s="5" t="s">
        <v>51</v>
      </c>
      <c r="DF3" s="5" t="s">
        <v>52</v>
      </c>
      <c r="DG3" s="2" t="s">
        <v>110</v>
      </c>
      <c r="DH3" s="2" t="s">
        <v>111</v>
      </c>
      <c r="DI3" s="6" t="s">
        <v>55</v>
      </c>
      <c r="DJ3" s="2" t="s">
        <v>110</v>
      </c>
      <c r="DK3" s="2" t="s">
        <v>112</v>
      </c>
      <c r="DL3" s="25"/>
      <c r="DM3" s="26"/>
      <c r="DN3" s="26"/>
      <c r="DO3" s="26"/>
      <c r="DP3" s="26"/>
      <c r="DQ3" s="26"/>
      <c r="DR3" s="26"/>
      <c r="DS3" s="26"/>
      <c r="DT3" s="26"/>
      <c r="DU3" s="9" t="s">
        <v>113</v>
      </c>
      <c r="DV3" s="9" t="s">
        <v>114</v>
      </c>
      <c r="DW3" s="9" t="s">
        <v>115</v>
      </c>
      <c r="DX3" s="9" t="s">
        <v>116</v>
      </c>
      <c r="DY3" s="9" t="s">
        <v>117</v>
      </c>
    </row>
    <row r="4" spans="1:129" x14ac:dyDescent="0.3">
      <c r="A4" s="21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0"/>
      <c r="N4" s="10"/>
      <c r="O4" s="10"/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2"/>
      <c r="CB4" s="10"/>
      <c r="CC4" s="10"/>
      <c r="CD4" s="10"/>
      <c r="CE4" s="10"/>
      <c r="CF4" s="10"/>
      <c r="CG4" s="10"/>
      <c r="CH4" s="10"/>
      <c r="CI4" s="10" t="s">
        <v>118</v>
      </c>
      <c r="CJ4" s="10" t="s">
        <v>119</v>
      </c>
      <c r="CK4" s="10" t="s">
        <v>120</v>
      </c>
      <c r="CL4" s="10" t="s">
        <v>121</v>
      </c>
      <c r="CM4" s="10"/>
      <c r="CN4" s="10"/>
      <c r="CO4" s="10"/>
      <c r="CP4" s="10"/>
      <c r="CQ4" s="11"/>
      <c r="CR4" s="11"/>
      <c r="CS4" s="11" t="s">
        <v>118</v>
      </c>
      <c r="CT4" s="11" t="s">
        <v>119</v>
      </c>
      <c r="CU4" s="11" t="s">
        <v>120</v>
      </c>
      <c r="CV4" s="11" t="s">
        <v>121</v>
      </c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 t="s">
        <v>122</v>
      </c>
      <c r="DQ4" s="10" t="s">
        <v>123</v>
      </c>
      <c r="DR4" s="10" t="s">
        <v>124</v>
      </c>
      <c r="DS4" s="10" t="s">
        <v>125</v>
      </c>
      <c r="DT4" s="10" t="s">
        <v>126</v>
      </c>
      <c r="DU4" s="10"/>
      <c r="DV4" s="10"/>
      <c r="DW4" s="10"/>
      <c r="DX4" s="10"/>
      <c r="DY4" s="10"/>
    </row>
    <row r="6" spans="1:129" x14ac:dyDescent="0.3">
      <c r="A6" s="42" t="s">
        <v>141</v>
      </c>
      <c r="B6" s="13">
        <v>0</v>
      </c>
      <c r="C6" s="13">
        <v>2.4590163934426229E-2</v>
      </c>
      <c r="D6" s="13">
        <v>0.27868852459016391</v>
      </c>
      <c r="E6" s="13">
        <v>0.61475409836065575</v>
      </c>
      <c r="F6" s="13">
        <v>8.1967213114754092E-2</v>
      </c>
      <c r="G6" s="13">
        <v>0.24590163934426229</v>
      </c>
      <c r="H6" s="13">
        <v>0.75409836065573765</v>
      </c>
      <c r="I6" s="13">
        <v>0.23770491803278687</v>
      </c>
      <c r="J6" s="13">
        <v>0.76229508196721307</v>
      </c>
      <c r="K6" s="13">
        <v>0.16666666666666666</v>
      </c>
      <c r="L6" s="13">
        <f>1-K6</f>
        <v>0.83333333333333337</v>
      </c>
      <c r="M6" s="14">
        <v>2.5</v>
      </c>
      <c r="N6" s="14">
        <v>2.75</v>
      </c>
      <c r="O6" s="14">
        <v>2.8333333333333335</v>
      </c>
      <c r="P6" s="15">
        <v>0.12121212121212122</v>
      </c>
      <c r="Q6" s="15">
        <f>1-P6</f>
        <v>0.87878787878787878</v>
      </c>
      <c r="R6" s="14">
        <v>3.0909090909090908</v>
      </c>
      <c r="S6" s="14">
        <v>3.2424242424242422</v>
      </c>
      <c r="T6" s="14">
        <v>3.1818181818181817</v>
      </c>
      <c r="U6" s="14">
        <v>2.7297297297297298</v>
      </c>
      <c r="V6" s="14">
        <v>2.6216216216216215</v>
      </c>
      <c r="W6" s="14">
        <v>2.4594594594594597</v>
      </c>
      <c r="X6" s="14">
        <v>2.2972972972972974</v>
      </c>
      <c r="Y6" s="14">
        <v>2.2592592592592591</v>
      </c>
      <c r="Z6" s="14">
        <v>2.6071428571428572</v>
      </c>
      <c r="AA6" s="14">
        <v>2.3333333333333335</v>
      </c>
      <c r="AB6" s="14">
        <v>2.8378378378378377</v>
      </c>
      <c r="AC6" s="14">
        <v>2.8918918918918921</v>
      </c>
      <c r="AD6" s="14">
        <v>2.4594594594594597</v>
      </c>
      <c r="AE6" s="14">
        <v>2.7027027027027026</v>
      </c>
      <c r="AF6" s="14">
        <v>2.5714285714285716</v>
      </c>
      <c r="AG6" s="14">
        <v>2.8571428571428572</v>
      </c>
      <c r="AH6" s="14">
        <v>2.7619047619047619</v>
      </c>
      <c r="AI6" s="14">
        <v>3.0476190476190474</v>
      </c>
      <c r="AJ6" s="15">
        <v>0.12</v>
      </c>
      <c r="AK6" s="15">
        <f>1-AJ6</f>
        <v>0.88</v>
      </c>
      <c r="AL6" s="16">
        <v>3.16</v>
      </c>
      <c r="AM6" s="14">
        <v>2.92</v>
      </c>
      <c r="AN6" s="14">
        <v>3.2</v>
      </c>
      <c r="AO6" s="14">
        <v>2.0689655172413794</v>
      </c>
      <c r="AP6" s="14">
        <v>2.0689655172413794</v>
      </c>
      <c r="AQ6" s="14">
        <v>2.1071428571428572</v>
      </c>
      <c r="AR6" s="14">
        <v>2.36</v>
      </c>
      <c r="AS6" s="14">
        <v>2.5714285714285716</v>
      </c>
      <c r="AT6" s="14">
        <v>2.609375</v>
      </c>
      <c r="AU6" s="15">
        <v>0.2391304347826087</v>
      </c>
      <c r="AV6" s="15">
        <f>1-AU6</f>
        <v>0.76086956521739135</v>
      </c>
      <c r="AW6" s="14">
        <v>3.2173913043478262</v>
      </c>
      <c r="AX6" s="14">
        <v>3.2826086956521738</v>
      </c>
      <c r="AY6" s="14">
        <v>3.9565217391304346</v>
      </c>
      <c r="AZ6" s="15">
        <v>0.24074074074074073</v>
      </c>
      <c r="BA6" s="15">
        <f>1-AZ6</f>
        <v>0.7592592592592593</v>
      </c>
      <c r="BB6" s="14">
        <v>3.4074074074074074</v>
      </c>
      <c r="BC6" s="14">
        <v>3.0925925925925926</v>
      </c>
      <c r="BD6" s="14">
        <v>3.2037037037037037</v>
      </c>
      <c r="BE6" s="14">
        <v>3.4333333333333331</v>
      </c>
      <c r="BF6" s="14">
        <v>3.3783783783783785</v>
      </c>
      <c r="BG6" s="14">
        <v>3.3250000000000002</v>
      </c>
      <c r="BH6" s="14">
        <v>3.3057851239669422</v>
      </c>
      <c r="BI6" s="14">
        <v>2.9915254237288136</v>
      </c>
      <c r="BJ6" s="14">
        <v>2.8684210526315788</v>
      </c>
      <c r="BK6" s="14">
        <v>3.8378378378378377</v>
      </c>
      <c r="BL6" s="14">
        <v>3.8771929824561404</v>
      </c>
      <c r="BM6" s="14">
        <v>2.0833333333333335</v>
      </c>
      <c r="BN6" s="14">
        <v>2.9918032786885247</v>
      </c>
      <c r="BO6" s="14">
        <v>2.6583333333333332</v>
      </c>
      <c r="BP6" s="14">
        <v>2.8595041322314048</v>
      </c>
      <c r="BQ6" s="14">
        <v>3.1724137931034484</v>
      </c>
      <c r="BR6" s="14">
        <v>3.1967213114754101</v>
      </c>
      <c r="BS6" s="14">
        <v>3.2803738317757007</v>
      </c>
      <c r="BT6" s="14">
        <v>3.3663366336633662</v>
      </c>
      <c r="BU6" s="14">
        <v>3.3368421052631581</v>
      </c>
      <c r="BV6" s="14">
        <v>2.3652173913043479</v>
      </c>
      <c r="BW6" s="14">
        <v>2.2857142857142856</v>
      </c>
      <c r="BX6" s="14">
        <v>2.6071428571428572</v>
      </c>
      <c r="BY6" s="14">
        <v>2.4130434782608696</v>
      </c>
      <c r="BZ6" s="14">
        <v>2.3695652173913042</v>
      </c>
      <c r="CA6" s="14">
        <v>2.540983606557377</v>
      </c>
      <c r="CB6" s="14">
        <v>3.9243697478991595</v>
      </c>
      <c r="CC6" s="14">
        <v>3.7815126050420167</v>
      </c>
      <c r="CD6" s="14">
        <v>3.3225806451612905</v>
      </c>
      <c r="CE6" s="14">
        <v>3.3225806451612905</v>
      </c>
      <c r="CF6" s="14">
        <v>3.9406779661016951</v>
      </c>
      <c r="CG6" s="14">
        <v>3.7280701754385963</v>
      </c>
      <c r="CH6" s="14">
        <v>3.6111111111111112</v>
      </c>
      <c r="CI6" s="16">
        <v>0.10655737704918032</v>
      </c>
      <c r="CJ6" s="16">
        <v>0.72131147540983609</v>
      </c>
      <c r="CK6" s="16">
        <v>0.16393442622950818</v>
      </c>
      <c r="CL6" s="16">
        <v>8.1967213114754103E-3</v>
      </c>
      <c r="CM6" s="14">
        <v>3.7547169811320753</v>
      </c>
      <c r="CN6" s="14">
        <v>3.4905660377358489</v>
      </c>
      <c r="CO6" s="14">
        <v>3.3018867924528301</v>
      </c>
      <c r="CP6" s="14">
        <v>3.2761904761904761</v>
      </c>
      <c r="CQ6" s="17">
        <v>0.32786885245901637</v>
      </c>
      <c r="CR6" s="17">
        <f>1-CQ6</f>
        <v>0.67213114754098369</v>
      </c>
      <c r="CS6" s="17">
        <v>0.12295081967213115</v>
      </c>
      <c r="CT6" s="17">
        <v>0.18032786885245902</v>
      </c>
      <c r="CU6" s="17">
        <v>0.46721311475409838</v>
      </c>
      <c r="CV6" s="17">
        <v>0.22950819672131148</v>
      </c>
      <c r="CW6" s="14">
        <v>4.25</v>
      </c>
      <c r="CX6" s="14">
        <v>4.25</v>
      </c>
      <c r="CY6" s="14">
        <v>3.5655737704918034</v>
      </c>
      <c r="CZ6" s="15">
        <v>0.18181818181818182</v>
      </c>
      <c r="DA6" s="15">
        <f>1-CZ6</f>
        <v>0.81818181818181812</v>
      </c>
      <c r="DB6" s="14">
        <v>2.7575757575757578</v>
      </c>
      <c r="DC6" s="14">
        <v>3.0606060606060606</v>
      </c>
      <c r="DD6" s="14">
        <v>2.9090909090909092</v>
      </c>
      <c r="DE6" s="15">
        <v>0.125</v>
      </c>
      <c r="DF6" s="15">
        <f>1-DE6</f>
        <v>0.875</v>
      </c>
      <c r="DG6" s="14">
        <v>2.7916666666666665</v>
      </c>
      <c r="DH6" s="14">
        <v>2.8333333333333335</v>
      </c>
      <c r="DI6" s="14">
        <v>2.7916666666666665</v>
      </c>
      <c r="DJ6" s="14">
        <v>3.5</v>
      </c>
      <c r="DK6" s="14">
        <v>3.4444444444444446</v>
      </c>
      <c r="DL6" s="14">
        <v>3.08</v>
      </c>
      <c r="DM6" s="14">
        <v>3.1749999999999998</v>
      </c>
      <c r="DN6" s="14">
        <v>3.2884615384615383</v>
      </c>
      <c r="DO6" s="18"/>
      <c r="DP6" s="19">
        <v>0.31967213114754101</v>
      </c>
      <c r="DQ6" s="15">
        <v>0.33606557377049179</v>
      </c>
      <c r="DR6" s="15">
        <v>0.18852459016393441</v>
      </c>
      <c r="DS6" s="15">
        <v>5.737704918032787E-2</v>
      </c>
      <c r="DT6" s="15">
        <v>9.8360655737704916E-2</v>
      </c>
      <c r="DU6" s="16">
        <v>4.3196721311475406</v>
      </c>
      <c r="DV6" s="14">
        <v>4.1721311475409832</v>
      </c>
      <c r="DW6" s="14">
        <v>4.0655737704918034</v>
      </c>
      <c r="DX6" s="14">
        <v>4.4754098360655741</v>
      </c>
      <c r="DY6" s="14">
        <v>4.2049180327868854</v>
      </c>
    </row>
    <row r="7" spans="1:129" x14ac:dyDescent="0.3">
      <c r="A7" s="42" t="s">
        <v>46</v>
      </c>
      <c r="B7" s="13">
        <v>4.3478260869565216E-2</v>
      </c>
      <c r="C7" s="13">
        <v>0</v>
      </c>
      <c r="D7" s="13">
        <v>0.52173913043478259</v>
      </c>
      <c r="E7" s="13">
        <v>0.39130434782608697</v>
      </c>
      <c r="F7" s="13">
        <v>4.3478260869565216E-2</v>
      </c>
      <c r="G7" s="13">
        <v>0.21739130434782608</v>
      </c>
      <c r="H7" s="13">
        <v>0.78260869565217395</v>
      </c>
      <c r="I7" s="13">
        <v>0.2608695652173913</v>
      </c>
      <c r="J7" s="13">
        <v>0.73913043478260865</v>
      </c>
      <c r="K7" s="13"/>
      <c r="L7" s="13"/>
      <c r="M7" s="14">
        <v>4</v>
      </c>
      <c r="N7" s="14">
        <v>3.8571428571428572</v>
      </c>
      <c r="O7" s="14">
        <v>4.1428571428571432</v>
      </c>
      <c r="P7" s="15"/>
      <c r="Q7" s="15"/>
      <c r="R7" s="14">
        <v>4.0909090909090908</v>
      </c>
      <c r="S7" s="14">
        <v>4.2727272727272725</v>
      </c>
      <c r="T7" s="14">
        <v>4.2727272727272725</v>
      </c>
      <c r="U7" s="14">
        <v>3.0833333333333335</v>
      </c>
      <c r="V7" s="14">
        <v>2.6666666666666665</v>
      </c>
      <c r="W7" s="14">
        <v>2.6666666666666665</v>
      </c>
      <c r="X7" s="14">
        <v>2.5</v>
      </c>
      <c r="Y7" s="14">
        <v>3.6</v>
      </c>
      <c r="Z7" s="14">
        <v>3.8333333333333335</v>
      </c>
      <c r="AA7" s="14">
        <v>3.6666666666666665</v>
      </c>
      <c r="AB7" s="14">
        <v>3.4285714285714284</v>
      </c>
      <c r="AC7" s="14">
        <v>2.9285714285714284</v>
      </c>
      <c r="AD7" s="14">
        <v>2.2857142857142856</v>
      </c>
      <c r="AE7" s="14">
        <v>3.0714285714285716</v>
      </c>
      <c r="AF7" s="14">
        <v>4</v>
      </c>
      <c r="AG7" s="14">
        <v>4.25</v>
      </c>
      <c r="AH7" s="14">
        <v>3.6666666666666665</v>
      </c>
      <c r="AI7" s="14">
        <v>4.25</v>
      </c>
      <c r="AJ7" s="15"/>
      <c r="AK7" s="15"/>
      <c r="AL7" s="14">
        <v>4.2631578947368425</v>
      </c>
      <c r="AM7" s="14">
        <v>4.7894736842105265</v>
      </c>
      <c r="AN7" s="14">
        <v>4.2105263157894735</v>
      </c>
      <c r="AO7" s="14">
        <v>3.5</v>
      </c>
      <c r="AP7" s="14">
        <v>3.8333333333333335</v>
      </c>
      <c r="AQ7" s="14">
        <v>3.3333333333333335</v>
      </c>
      <c r="AR7" s="14">
        <v>4</v>
      </c>
      <c r="AS7" s="14">
        <v>3.1666666666666665</v>
      </c>
      <c r="AT7" s="14">
        <v>4.2272727272727275</v>
      </c>
      <c r="AU7" s="15"/>
      <c r="AV7" s="15"/>
      <c r="AW7" s="14">
        <v>3.1333333333333333</v>
      </c>
      <c r="AX7" s="14">
        <v>3</v>
      </c>
      <c r="AY7" s="14">
        <v>4.1333333333333337</v>
      </c>
      <c r="AZ7" s="15"/>
      <c r="BA7" s="15"/>
      <c r="BB7" s="14">
        <v>5</v>
      </c>
      <c r="BC7" s="14">
        <v>5</v>
      </c>
      <c r="BD7" s="14">
        <v>5</v>
      </c>
      <c r="BE7" s="14">
        <v>5.4347826086956523</v>
      </c>
      <c r="BF7" s="14">
        <v>5.0434782608695654</v>
      </c>
      <c r="BG7" s="14">
        <v>5.3043478260869561</v>
      </c>
      <c r="BH7" s="14">
        <v>5.3043478260869561</v>
      </c>
      <c r="BI7" s="14">
        <v>5.2173913043478262</v>
      </c>
      <c r="BJ7" s="14">
        <v>5.3181818181818183</v>
      </c>
      <c r="BK7" s="14">
        <v>5.3043478260869561</v>
      </c>
      <c r="BL7" s="14">
        <v>4.9545454545454541</v>
      </c>
      <c r="BM7" s="14">
        <v>4.2105263157894735</v>
      </c>
      <c r="BN7" s="14">
        <v>3.9565217391304346</v>
      </c>
      <c r="BO7" s="14">
        <v>3.6086956521739131</v>
      </c>
      <c r="BP7" s="14">
        <v>3.8695652173913042</v>
      </c>
      <c r="BQ7" s="14">
        <v>4.4347826086956523</v>
      </c>
      <c r="BR7" s="14">
        <v>4.1304347826086953</v>
      </c>
      <c r="BS7" s="14">
        <v>4.416666666666667</v>
      </c>
      <c r="BT7" s="14">
        <v>4.384615384615385</v>
      </c>
      <c r="BU7" s="14">
        <v>4.4545454545454541</v>
      </c>
      <c r="BV7" s="14">
        <v>4.1739130434782608</v>
      </c>
      <c r="BW7" s="14">
        <v>4.1304347826086953</v>
      </c>
      <c r="BX7" s="14">
        <v>4.6875</v>
      </c>
      <c r="BY7" s="14">
        <v>4.9000000000000004</v>
      </c>
      <c r="BZ7" s="14">
        <v>4.3076923076923075</v>
      </c>
      <c r="CA7" s="14">
        <v>3.8260869565217392</v>
      </c>
      <c r="CB7" s="14">
        <v>5.6818181818181817</v>
      </c>
      <c r="CC7" s="14">
        <v>5.7272727272727275</v>
      </c>
      <c r="CD7" s="14">
        <v>5.3636363636363633</v>
      </c>
      <c r="CE7" s="14">
        <v>5.4090909090909092</v>
      </c>
      <c r="CF7" s="14">
        <v>5.6363636363636367</v>
      </c>
      <c r="CG7" s="14">
        <v>5.6956521739130439</v>
      </c>
      <c r="CH7" s="14">
        <v>5.4705882352941178</v>
      </c>
      <c r="CI7" s="14">
        <v>0.2608695652173913</v>
      </c>
      <c r="CJ7" s="14">
        <v>0.52173913043478259</v>
      </c>
      <c r="CK7" s="14">
        <v>0.21739130434782608</v>
      </c>
      <c r="CL7" s="14">
        <v>0</v>
      </c>
      <c r="CM7" s="14">
        <v>4.5882352941176467</v>
      </c>
      <c r="CN7" s="14">
        <v>4.2352941176470589</v>
      </c>
      <c r="CO7" s="14">
        <v>4.1764705882352944</v>
      </c>
      <c r="CP7" s="14">
        <v>4.0588235294117645</v>
      </c>
      <c r="CQ7" s="20"/>
      <c r="CR7" s="20"/>
      <c r="CS7" s="20">
        <v>0.13043478260869565</v>
      </c>
      <c r="CT7" s="20">
        <v>0.43478260869565216</v>
      </c>
      <c r="CU7" s="20">
        <v>0.34782608695652173</v>
      </c>
      <c r="CV7" s="20">
        <v>8.6956521739130432E-2</v>
      </c>
      <c r="CW7" s="14">
        <v>5.1578947368421053</v>
      </c>
      <c r="CX7" s="14">
        <v>5</v>
      </c>
      <c r="CY7" s="14">
        <v>4.8260869565217392</v>
      </c>
      <c r="CZ7" s="15"/>
      <c r="DA7" s="15"/>
      <c r="DB7" s="14">
        <v>3.6666666666666665</v>
      </c>
      <c r="DC7" s="14">
        <v>3.7777777777777777</v>
      </c>
      <c r="DD7" s="14">
        <v>3.7777777777777777</v>
      </c>
      <c r="DE7" s="15"/>
      <c r="DF7" s="15"/>
      <c r="DG7" s="14">
        <v>4.3</v>
      </c>
      <c r="DH7" s="14">
        <v>4.5999999999999996</v>
      </c>
      <c r="DI7" s="14">
        <v>4.5</v>
      </c>
      <c r="DJ7" s="14">
        <v>4.5</v>
      </c>
      <c r="DK7" s="14">
        <v>4.416666666666667</v>
      </c>
      <c r="DL7" s="14">
        <v>4.3888888888888893</v>
      </c>
      <c r="DM7" s="14"/>
      <c r="DN7" s="14"/>
      <c r="DO7" s="14">
        <v>4.3478260869565215</v>
      </c>
      <c r="DP7" s="15">
        <v>0.34782608695652173</v>
      </c>
      <c r="DQ7" s="15">
        <v>0.21739130434782608</v>
      </c>
      <c r="DR7" s="15">
        <v>0.17391304347826086</v>
      </c>
      <c r="DS7" s="15">
        <v>8.6956521739130432E-2</v>
      </c>
      <c r="DT7" s="15">
        <v>0.17391304347826086</v>
      </c>
      <c r="DU7" s="14">
        <v>4.8695652173913047</v>
      </c>
      <c r="DV7" s="14">
        <v>4.7391304347826084</v>
      </c>
      <c r="DW7" s="14">
        <v>4.6086956521739131</v>
      </c>
      <c r="DX7" s="14">
        <v>5.3913043478260869</v>
      </c>
      <c r="DY7" s="14">
        <v>5.2173913043478262</v>
      </c>
    </row>
    <row r="8" spans="1:129" x14ac:dyDescent="0.3">
      <c r="A8" s="43" t="s">
        <v>45</v>
      </c>
      <c r="B8" s="13">
        <v>4.8543689320388345E-3</v>
      </c>
      <c r="C8" s="13">
        <v>7.7669902912621352E-2</v>
      </c>
      <c r="D8" s="13">
        <v>0.29611650485436891</v>
      </c>
      <c r="E8" s="13">
        <v>0.44660194174757284</v>
      </c>
      <c r="F8" s="13">
        <v>0.17475728155339806</v>
      </c>
      <c r="G8" s="13">
        <v>0.25242718446601942</v>
      </c>
      <c r="H8" s="13">
        <v>0.74757281553398058</v>
      </c>
      <c r="I8" s="13">
        <v>0.19902912621359223</v>
      </c>
      <c r="J8" s="13">
        <v>0.80097087378640774</v>
      </c>
      <c r="K8" s="13"/>
      <c r="L8" s="13"/>
      <c r="M8" s="14">
        <v>3.5555555555555554</v>
      </c>
      <c r="N8" s="14">
        <v>3.7777777777777777</v>
      </c>
      <c r="O8" s="14">
        <v>3.6666666666666665</v>
      </c>
      <c r="P8" s="15"/>
      <c r="Q8" s="15"/>
      <c r="R8" s="14">
        <v>3.7906976744186047</v>
      </c>
      <c r="S8" s="14">
        <v>4.0232558139534884</v>
      </c>
      <c r="T8" s="14">
        <v>4.0465116279069768</v>
      </c>
      <c r="U8" s="14">
        <v>3.5277777777777777</v>
      </c>
      <c r="V8" s="14">
        <v>3.3472222222222223</v>
      </c>
      <c r="W8" s="14">
        <v>3.1805555555555554</v>
      </c>
      <c r="X8" s="14">
        <v>3.5416666666666665</v>
      </c>
      <c r="Y8" s="14">
        <v>3.1578947368421053</v>
      </c>
      <c r="Z8" s="14">
        <v>4.1052631578947372</v>
      </c>
      <c r="AA8" s="14">
        <v>4.25</v>
      </c>
      <c r="AB8" s="14">
        <v>2.7162162162162162</v>
      </c>
      <c r="AC8" s="14">
        <v>2.9189189189189189</v>
      </c>
      <c r="AD8" s="14">
        <v>2.3378378378378377</v>
      </c>
      <c r="AE8" s="14">
        <v>2.6756756756756759</v>
      </c>
      <c r="AF8" s="14">
        <v>2.7073170731707319</v>
      </c>
      <c r="AG8" s="14">
        <v>3.0975609756097562</v>
      </c>
      <c r="AH8" s="14">
        <v>2.9268292682926829</v>
      </c>
      <c r="AI8" s="14">
        <v>3.2439024390243905</v>
      </c>
      <c r="AJ8" s="15"/>
      <c r="AK8" s="15"/>
      <c r="AL8" s="14">
        <v>3.8113207547169812</v>
      </c>
      <c r="AM8" s="14">
        <v>4.0377358490566042</v>
      </c>
      <c r="AN8" s="14">
        <v>4</v>
      </c>
      <c r="AO8" s="14">
        <v>3.2682926829268291</v>
      </c>
      <c r="AP8" s="14">
        <v>3.0731707317073171</v>
      </c>
      <c r="AQ8" s="14">
        <v>3.4</v>
      </c>
      <c r="AR8" s="14">
        <v>3.8378378378378377</v>
      </c>
      <c r="AS8" s="14">
        <v>2.9487179487179489</v>
      </c>
      <c r="AT8" s="14">
        <v>3.4710743801652892</v>
      </c>
      <c r="AU8" s="15"/>
      <c r="AV8" s="15"/>
      <c r="AW8" s="14">
        <v>3.5466666666666669</v>
      </c>
      <c r="AX8" s="14">
        <v>3.44</v>
      </c>
      <c r="AY8" s="14">
        <v>3.9866666666666668</v>
      </c>
      <c r="AZ8" s="15"/>
      <c r="BA8" s="15"/>
      <c r="BB8" s="14">
        <v>3.2619047619047619</v>
      </c>
      <c r="BC8" s="14">
        <v>2.8690476190476191</v>
      </c>
      <c r="BD8" s="14">
        <v>3.2142857142857144</v>
      </c>
      <c r="BE8" s="14">
        <v>3.6225490196078431</v>
      </c>
      <c r="BF8" s="14">
        <v>3.9162303664921465</v>
      </c>
      <c r="BG8" s="14">
        <v>3.6195121951219513</v>
      </c>
      <c r="BH8" s="14">
        <v>3.7450980392156863</v>
      </c>
      <c r="BI8" s="14">
        <v>3.594871794871795</v>
      </c>
      <c r="BJ8" s="14">
        <v>3.7243243243243245</v>
      </c>
      <c r="BK8" s="14">
        <v>3.6947368421052631</v>
      </c>
      <c r="BL8" s="14">
        <v>4.096774193548387</v>
      </c>
      <c r="BM8" s="14">
        <v>3.2948717948717947</v>
      </c>
      <c r="BN8" s="14">
        <v>3.378640776699029</v>
      </c>
      <c r="BO8" s="14">
        <v>3.4264705882352939</v>
      </c>
      <c r="BP8" s="14">
        <v>3.5148514851485149</v>
      </c>
      <c r="BQ8" s="14">
        <v>3.9261083743842367</v>
      </c>
      <c r="BR8" s="14">
        <v>3.6127450980392157</v>
      </c>
      <c r="BS8" s="14">
        <v>3.5911602209944751</v>
      </c>
      <c r="BT8" s="14">
        <v>3.6178343949044587</v>
      </c>
      <c r="BU8" s="14">
        <v>3.8256410256410258</v>
      </c>
      <c r="BV8" s="14">
        <v>3.6302083333333335</v>
      </c>
      <c r="BW8" s="14">
        <v>3.6117021276595747</v>
      </c>
      <c r="BX8" s="14">
        <v>3.5064935064935066</v>
      </c>
      <c r="BY8" s="14">
        <v>3.0833333333333335</v>
      </c>
      <c r="BZ8" s="14">
        <v>3.296875</v>
      </c>
      <c r="CA8" s="14">
        <v>3.436893203883495</v>
      </c>
      <c r="CB8" s="14">
        <v>3.8050000000000002</v>
      </c>
      <c r="CC8" s="14">
        <v>3.98</v>
      </c>
      <c r="CD8" s="14">
        <v>3.6867469879518073</v>
      </c>
      <c r="CE8" s="14">
        <v>3.7212121212121212</v>
      </c>
      <c r="CF8" s="14">
        <v>4.810945273631841</v>
      </c>
      <c r="CG8" s="14">
        <v>4.5353535353535355</v>
      </c>
      <c r="CH8" s="14">
        <v>4.4357142857142859</v>
      </c>
      <c r="CI8" s="14">
        <v>0.15048543689320387</v>
      </c>
      <c r="CJ8" s="14">
        <v>0.72815533980582525</v>
      </c>
      <c r="CK8" s="14">
        <v>0.10679611650485436</v>
      </c>
      <c r="CL8" s="14">
        <v>1.4563106796116505E-2</v>
      </c>
      <c r="CM8" s="14">
        <v>3.9122807017543861</v>
      </c>
      <c r="CN8" s="14">
        <v>3.947058823529412</v>
      </c>
      <c r="CO8" s="14">
        <v>3.75</v>
      </c>
      <c r="CP8" s="14">
        <v>3.7894736842105261</v>
      </c>
      <c r="CQ8" s="20"/>
      <c r="CR8" s="20"/>
      <c r="CS8" s="20">
        <v>8.7378640776699032E-2</v>
      </c>
      <c r="CT8" s="20">
        <v>0.17475728155339806</v>
      </c>
      <c r="CU8" s="20">
        <v>0.46116504854368934</v>
      </c>
      <c r="CV8" s="20">
        <v>0.27669902912621358</v>
      </c>
      <c r="CW8" s="14">
        <v>3.9567567567567568</v>
      </c>
      <c r="CX8" s="14">
        <v>3.6216216216216215</v>
      </c>
      <c r="CY8" s="14">
        <v>3.5436893203883497</v>
      </c>
      <c r="CZ8" s="15"/>
      <c r="DA8" s="15"/>
      <c r="DB8" s="14">
        <v>3.2162162162162162</v>
      </c>
      <c r="DC8" s="14">
        <v>3.4054054054054053</v>
      </c>
      <c r="DD8" s="14">
        <v>3.4594594594594597</v>
      </c>
      <c r="DE8" s="15"/>
      <c r="DF8" s="15"/>
      <c r="DG8" s="14">
        <v>3.2857142857142856</v>
      </c>
      <c r="DH8" s="14">
        <v>3.3571428571428572</v>
      </c>
      <c r="DI8" s="14">
        <v>3.3571428571428572</v>
      </c>
      <c r="DJ8" s="14">
        <v>3.8085106382978724</v>
      </c>
      <c r="DK8" s="14">
        <v>3.8723404255319149</v>
      </c>
      <c r="DL8" s="14">
        <v>3.5</v>
      </c>
      <c r="DM8" s="14"/>
      <c r="DN8" s="14"/>
      <c r="DO8" s="14">
        <v>3.6699507389162562</v>
      </c>
      <c r="DP8" s="15">
        <v>0.16019417475728157</v>
      </c>
      <c r="DQ8" s="15">
        <v>0.35922330097087379</v>
      </c>
      <c r="DR8" s="15">
        <v>0.29126213592233008</v>
      </c>
      <c r="DS8" s="15">
        <v>0.10194174757281553</v>
      </c>
      <c r="DT8" s="15">
        <v>8.7378640776699032E-2</v>
      </c>
      <c r="DU8" s="14">
        <v>4.6699029126213594</v>
      </c>
      <c r="DV8" s="14">
        <v>4.3543689320388346</v>
      </c>
      <c r="DW8" s="14">
        <v>4.4466019417475726</v>
      </c>
      <c r="DX8" s="14">
        <v>4.8640776699029127</v>
      </c>
      <c r="DY8" s="14">
        <v>4.5048543689320386</v>
      </c>
    </row>
    <row r="9" spans="1:129" x14ac:dyDescent="0.3">
      <c r="A9" s="43" t="s">
        <v>44</v>
      </c>
      <c r="B9" s="13">
        <v>4.5745654162854532E-3</v>
      </c>
      <c r="C9" s="13">
        <v>6.9533394327538883E-2</v>
      </c>
      <c r="D9" s="13">
        <v>0.37602927721866425</v>
      </c>
      <c r="E9" s="13">
        <v>0.48032936870997256</v>
      </c>
      <c r="F9" s="13">
        <v>6.9533394327538883E-2</v>
      </c>
      <c r="G9" s="13"/>
      <c r="H9" s="13"/>
      <c r="I9" s="13">
        <v>0.38398357289527718</v>
      </c>
      <c r="J9" s="13">
        <f>1-I9</f>
        <v>0.61601642710472282</v>
      </c>
      <c r="K9" s="13">
        <v>3.125E-2</v>
      </c>
      <c r="L9" s="13">
        <f>1-K9</f>
        <v>0.96875</v>
      </c>
      <c r="M9" s="14">
        <v>4.6875</v>
      </c>
      <c r="N9" s="14">
        <v>4.90625</v>
      </c>
      <c r="O9" s="14">
        <v>4.9375</v>
      </c>
      <c r="P9" s="15">
        <v>0.13846153846153847</v>
      </c>
      <c r="Q9" s="15">
        <f>1-P9</f>
        <v>0.86153846153846159</v>
      </c>
      <c r="R9" s="14">
        <v>4.1692307692307695</v>
      </c>
      <c r="S9" s="14">
        <v>4.634615384615385</v>
      </c>
      <c r="T9" s="14">
        <v>4.6423076923076927</v>
      </c>
      <c r="U9" s="14">
        <v>4.2837837837837842</v>
      </c>
      <c r="V9" s="14">
        <v>4.2162162162162158</v>
      </c>
      <c r="W9" s="14"/>
      <c r="X9" s="14">
        <v>4.0405405405405403</v>
      </c>
      <c r="Y9" s="14">
        <v>3.6</v>
      </c>
      <c r="Z9" s="14">
        <v>3.8</v>
      </c>
      <c r="AA9" s="14">
        <v>4.2</v>
      </c>
      <c r="AB9" s="14">
        <v>4.2297297297297298</v>
      </c>
      <c r="AC9" s="14">
        <v>4.2010135135135132</v>
      </c>
      <c r="AD9" s="14">
        <v>3.4256756756756759</v>
      </c>
      <c r="AE9" s="14">
        <v>4.2094594594594597</v>
      </c>
      <c r="AF9" s="14">
        <v>4.0135135135135132</v>
      </c>
      <c r="AG9" s="14">
        <v>4.4594594594594597</v>
      </c>
      <c r="AH9" s="14">
        <v>4.0945945945945947</v>
      </c>
      <c r="AI9" s="14">
        <v>4.7229729729729728</v>
      </c>
      <c r="AJ9" s="15">
        <v>0.44404332129963897</v>
      </c>
      <c r="AK9" s="15">
        <f>1-AJ9</f>
        <v>0.55595667870036103</v>
      </c>
      <c r="AL9" s="14">
        <v>4.2934782608695654</v>
      </c>
      <c r="AM9" s="14">
        <v>4.6050724637681162</v>
      </c>
      <c r="AN9" s="14">
        <v>4.3029197080291972</v>
      </c>
      <c r="AO9" s="14">
        <v>3.0314465408805034</v>
      </c>
      <c r="AP9" s="14">
        <v>2.9937106918238992</v>
      </c>
      <c r="AQ9" s="14">
        <v>3.0955414012738856</v>
      </c>
      <c r="AR9" s="14">
        <v>3.443661971830986</v>
      </c>
      <c r="AS9" s="14">
        <v>3.6790123456790123</v>
      </c>
      <c r="AT9" s="14">
        <v>4.0417209908735332</v>
      </c>
      <c r="AU9" s="15">
        <v>0.4550561797752809</v>
      </c>
      <c r="AV9" s="15">
        <f>1-AU9</f>
        <v>0.5449438202247191</v>
      </c>
      <c r="AW9" s="14">
        <v>3.5393258426966292</v>
      </c>
      <c r="AX9" s="14">
        <v>3.4887640449438204</v>
      </c>
      <c r="AY9" s="14">
        <v>4.1573033707865168</v>
      </c>
      <c r="AZ9" s="15">
        <v>0.3396825396825397</v>
      </c>
      <c r="BA9" s="15">
        <f>1-AZ9</f>
        <v>0.6603174603174603</v>
      </c>
      <c r="BB9" s="14">
        <v>3.8507936507936509</v>
      </c>
      <c r="BC9" s="14">
        <v>2.9269841269841268</v>
      </c>
      <c r="BD9" s="14">
        <v>3.3936507936507936</v>
      </c>
      <c r="BE9" s="14">
        <v>2.8531073446327682</v>
      </c>
      <c r="BF9" s="14">
        <v>2.8939962476547842</v>
      </c>
      <c r="BG9" s="14">
        <v>3.7675312199807878</v>
      </c>
      <c r="BH9" s="14">
        <v>4.2224409448818898</v>
      </c>
      <c r="BI9" s="14">
        <v>3.7715078630897318</v>
      </c>
      <c r="BJ9" s="14">
        <v>3.595684803001876</v>
      </c>
      <c r="BK9" s="14">
        <v>3.9508041627246926</v>
      </c>
      <c r="BL9" s="14">
        <v>3.9625506072874495</v>
      </c>
      <c r="BM9" s="14">
        <v>4.5531249999999996</v>
      </c>
      <c r="BN9" s="14">
        <v>4.7091954022988505</v>
      </c>
      <c r="BO9" s="14">
        <v>3.6935041171088745</v>
      </c>
      <c r="BP9" s="14">
        <v>3.7049028677150786</v>
      </c>
      <c r="BQ9" s="14">
        <v>3.9472222222222224</v>
      </c>
      <c r="BR9" s="14">
        <v>4.420507996237065</v>
      </c>
      <c r="BS9" s="14">
        <v>4.4132231404958677</v>
      </c>
      <c r="BT9" s="14">
        <v>4.3020594965675061</v>
      </c>
      <c r="BU9" s="14">
        <v>4.2298701298701298</v>
      </c>
      <c r="BV9" s="14">
        <v>4.4880073800738005</v>
      </c>
      <c r="BW9" s="14">
        <v>4.3975283213182284</v>
      </c>
      <c r="BX9" s="14">
        <v>4.2786709539121111</v>
      </c>
      <c r="BY9" s="14">
        <v>4.0533333333333337</v>
      </c>
      <c r="BZ9" s="14">
        <v>3.6850828729281768</v>
      </c>
      <c r="CA9" s="14">
        <v>3.9621212121212119</v>
      </c>
      <c r="CB9" s="14">
        <v>3.989021043000915</v>
      </c>
      <c r="CC9" s="14">
        <v>4.8924528301886792</v>
      </c>
      <c r="CD9" s="14">
        <v>4.7514124293785311</v>
      </c>
      <c r="CE9" s="14">
        <v>4.1162280701754383</v>
      </c>
      <c r="CF9" s="14">
        <v>4.3135313531353132</v>
      </c>
      <c r="CG9" s="14">
        <v>4.6241860465116282</v>
      </c>
      <c r="CH9" s="14">
        <v>4.5061494796594133</v>
      </c>
      <c r="CI9" s="14">
        <v>0.10795974382433669</v>
      </c>
      <c r="CJ9" s="14">
        <v>0.67337602927721862</v>
      </c>
      <c r="CK9" s="14">
        <v>0.19579139981701738</v>
      </c>
      <c r="CL9" s="14">
        <v>2.2872827081427266E-2</v>
      </c>
      <c r="CM9" s="14">
        <v>4.4233954451345756</v>
      </c>
      <c r="CN9" s="14">
        <v>4.1875647668393778</v>
      </c>
      <c r="CO9" s="14">
        <v>4.1284974093264246</v>
      </c>
      <c r="CP9" s="14">
        <v>4.0731452455590382</v>
      </c>
      <c r="CQ9" s="20">
        <v>0</v>
      </c>
      <c r="CR9" s="20">
        <f>1-CQ9</f>
        <v>1</v>
      </c>
      <c r="CS9" s="20">
        <v>0.15096065873741996</v>
      </c>
      <c r="CT9" s="20">
        <v>0.10338517840805124</v>
      </c>
      <c r="CU9" s="20">
        <v>0.49496797804208598</v>
      </c>
      <c r="CV9" s="20">
        <v>0.25068618481244281</v>
      </c>
      <c r="CW9" s="14">
        <v>4.8501628664495113</v>
      </c>
      <c r="CX9" s="14">
        <v>4.7470141150922913</v>
      </c>
      <c r="CY9" s="14">
        <v>4.4849039341262582</v>
      </c>
      <c r="CZ9" s="15">
        <v>0.16086956521739129</v>
      </c>
      <c r="DA9" s="15">
        <f>1-CZ9</f>
        <v>0.83913043478260874</v>
      </c>
      <c r="DB9" s="14">
        <v>4</v>
      </c>
      <c r="DC9" s="14">
        <v>4.2652173913043478</v>
      </c>
      <c r="DD9" s="14">
        <v>3.9434782608695653</v>
      </c>
      <c r="DE9" s="15">
        <v>0.176056338028169</v>
      </c>
      <c r="DF9" s="15">
        <f>1-DE9</f>
        <v>0.823943661971831</v>
      </c>
      <c r="DG9" s="14">
        <v>3.9295774647887325</v>
      </c>
      <c r="DH9" s="14">
        <v>4.197183098591549</v>
      </c>
      <c r="DI9" s="14">
        <v>3.7464788732394365</v>
      </c>
      <c r="DJ9" s="14">
        <v>4.7867647058823533</v>
      </c>
      <c r="DK9" s="14">
        <v>4.8602941176470589</v>
      </c>
      <c r="DL9" s="14">
        <v>4.2824858757062145</v>
      </c>
      <c r="DM9" s="14">
        <v>4.2408660351826795</v>
      </c>
      <c r="DN9" s="14">
        <v>4.2808641975308639</v>
      </c>
      <c r="DO9" s="14"/>
      <c r="DP9" s="15">
        <v>0.20219579139981703</v>
      </c>
      <c r="DQ9" s="15">
        <v>0.45196706312900276</v>
      </c>
      <c r="DR9" s="15">
        <v>0.31473010064043916</v>
      </c>
      <c r="DS9" s="15">
        <v>3.110704483074108E-2</v>
      </c>
      <c r="DT9" s="15">
        <v>0</v>
      </c>
      <c r="DU9" s="14">
        <v>4.6494940202391906</v>
      </c>
      <c r="DV9" s="14">
        <v>4.4398148148148149</v>
      </c>
      <c r="DW9" s="14">
        <v>4.4712962962962965</v>
      </c>
      <c r="DX9" s="14">
        <v>4.9482917820867955</v>
      </c>
      <c r="DY9" s="14">
        <v>4.4379084967320264</v>
      </c>
    </row>
    <row r="10" spans="1:129" x14ac:dyDescent="0.3">
      <c r="A10" s="43" t="s">
        <v>142</v>
      </c>
      <c r="B10" s="13">
        <v>6.8728522336769758E-3</v>
      </c>
      <c r="C10" s="13">
        <v>3.0927835051546393E-2</v>
      </c>
      <c r="D10" s="13">
        <v>0.24398625429553264</v>
      </c>
      <c r="E10" s="13">
        <v>0.65979381443298968</v>
      </c>
      <c r="F10" s="13">
        <v>5.8419243986254296E-2</v>
      </c>
      <c r="G10" s="13">
        <v>0.10996563573883161</v>
      </c>
      <c r="H10" s="13">
        <f>1-G10</f>
        <v>0.89003436426116833</v>
      </c>
      <c r="I10" s="13">
        <v>0.16494845360824742</v>
      </c>
      <c r="J10" s="13">
        <f t="shared" ref="J10:J11" si="0">1-I10</f>
        <v>0.83505154639175261</v>
      </c>
      <c r="K10" s="13">
        <v>0.25</v>
      </c>
      <c r="L10" s="13">
        <f t="shared" ref="L10:L38" si="1">1-K10</f>
        <v>0.75</v>
      </c>
      <c r="M10" s="14">
        <v>3.3125</v>
      </c>
      <c r="N10" s="14">
        <v>3.75</v>
      </c>
      <c r="O10" s="14">
        <v>3.6875</v>
      </c>
      <c r="P10" s="15">
        <v>5.3333333333333337E-2</v>
      </c>
      <c r="Q10" s="15">
        <f t="shared" ref="Q10:Q38" si="2">1-P10</f>
        <v>0.94666666666666666</v>
      </c>
      <c r="R10" s="14">
        <v>3.9333333333333331</v>
      </c>
      <c r="S10" s="14">
        <v>4.0133333333333336</v>
      </c>
      <c r="T10" s="14">
        <v>4.0133333333333336</v>
      </c>
      <c r="U10" s="14">
        <v>3.1375000000000002</v>
      </c>
      <c r="V10" s="14">
        <v>2.9624999999999999</v>
      </c>
      <c r="W10" s="14">
        <v>2.6375000000000002</v>
      </c>
      <c r="X10" s="14">
        <v>3.0249999999999999</v>
      </c>
      <c r="Y10" s="14">
        <v>2.3913043478260869</v>
      </c>
      <c r="Z10" s="14">
        <v>2.7872340425531914</v>
      </c>
      <c r="AA10" s="14">
        <v>2.4680851063829787</v>
      </c>
      <c r="AB10" s="14">
        <v>3.8285714285714287</v>
      </c>
      <c r="AC10" s="14">
        <v>3.9142857142857141</v>
      </c>
      <c r="AD10" s="14">
        <v>2.7928571428571427</v>
      </c>
      <c r="AE10" s="14">
        <v>3.5285714285714285</v>
      </c>
      <c r="AF10" s="14">
        <v>3.106060606060606</v>
      </c>
      <c r="AG10" s="14">
        <v>3.7272727272727271</v>
      </c>
      <c r="AH10" s="14">
        <v>3.0151515151515151</v>
      </c>
      <c r="AI10" s="14">
        <v>3.7878787878787881</v>
      </c>
      <c r="AJ10" s="15">
        <v>0.24719101123595505</v>
      </c>
      <c r="AK10" s="15">
        <f t="shared" ref="AK10:AK38" si="3">1-AJ10</f>
        <v>0.75280898876404501</v>
      </c>
      <c r="AL10" s="14">
        <v>4.2247191011235952</v>
      </c>
      <c r="AM10" s="14">
        <v>4.5730337078651688</v>
      </c>
      <c r="AN10" s="14">
        <v>4.1348314606741576</v>
      </c>
      <c r="AO10" s="14">
        <v>2.1458333333333335</v>
      </c>
      <c r="AP10" s="14">
        <v>2.1458333333333335</v>
      </c>
      <c r="AQ10" s="14">
        <v>2.1041666666666665</v>
      </c>
      <c r="AR10" s="14">
        <v>2.4186046511627906</v>
      </c>
      <c r="AS10" s="14">
        <v>2.2291666666666665</v>
      </c>
      <c r="AT10" s="14">
        <v>3.5751295336787563</v>
      </c>
      <c r="AU10" s="15">
        <v>0.30656934306569344</v>
      </c>
      <c r="AV10" s="15">
        <f t="shared" ref="AV10:AV38" si="4">1-AU10</f>
        <v>0.6934306569343065</v>
      </c>
      <c r="AW10" s="14">
        <v>3.4452554744525545</v>
      </c>
      <c r="AX10" s="14">
        <v>3.5328467153284673</v>
      </c>
      <c r="AY10" s="14">
        <v>4.4014598540145986</v>
      </c>
      <c r="AZ10" s="15">
        <v>0.28125</v>
      </c>
      <c r="BA10" s="15">
        <f t="shared" ref="BA10:BA38" si="5">1-AZ10</f>
        <v>0.71875</v>
      </c>
      <c r="BB10" s="14">
        <v>3.4921875</v>
      </c>
      <c r="BC10" s="14">
        <v>2.9765625</v>
      </c>
      <c r="BD10" s="14">
        <v>3.4296875</v>
      </c>
      <c r="BE10" s="14">
        <v>3.6549295774647885</v>
      </c>
      <c r="BF10" s="14">
        <v>4.0144927536231885</v>
      </c>
      <c r="BG10" s="14">
        <v>4.0452961672473871</v>
      </c>
      <c r="BH10" s="14">
        <v>3.8369565217391304</v>
      </c>
      <c r="BI10" s="14">
        <v>3.7338129496402876</v>
      </c>
      <c r="BJ10" s="14">
        <v>3.6867924528301885</v>
      </c>
      <c r="BK10" s="14">
        <v>4.6521739130434785</v>
      </c>
      <c r="BL10" s="14">
        <v>4.5587044534412957</v>
      </c>
      <c r="BM10" s="14">
        <v>3.2278481012658227</v>
      </c>
      <c r="BN10" s="14">
        <v>3.5463917525773194</v>
      </c>
      <c r="BO10" s="14">
        <v>3.1041666666666665</v>
      </c>
      <c r="BP10" s="14">
        <v>3.3508771929824563</v>
      </c>
      <c r="BQ10" s="14">
        <v>3.854609929078014</v>
      </c>
      <c r="BR10" s="14">
        <v>3.6297577854671279</v>
      </c>
      <c r="BS10" s="14">
        <v>3.8034188034188032</v>
      </c>
      <c r="BT10" s="14">
        <v>3.7989949748743719</v>
      </c>
      <c r="BU10" s="14">
        <v>3.8548387096774195</v>
      </c>
      <c r="BV10" s="14">
        <v>3.6197718631178706</v>
      </c>
      <c r="BW10" s="14">
        <v>3.5447470817120621</v>
      </c>
      <c r="BX10" s="14">
        <v>3.5175438596491229</v>
      </c>
      <c r="BY10" s="14">
        <v>3.0273972602739727</v>
      </c>
      <c r="BZ10" s="14">
        <v>3.5398230088495577</v>
      </c>
      <c r="CA10" s="14">
        <v>3.2439862542955327</v>
      </c>
      <c r="CB10" s="14">
        <v>4.7010676156583626</v>
      </c>
      <c r="CC10" s="14">
        <v>4.6761565836298935</v>
      </c>
      <c r="CD10" s="14">
        <v>4.1703703703703701</v>
      </c>
      <c r="CE10" s="14">
        <v>4.205223880597015</v>
      </c>
      <c r="CF10" s="14">
        <v>5.3439716312056742</v>
      </c>
      <c r="CG10" s="14">
        <v>5.1818181818181817</v>
      </c>
      <c r="CH10" s="14">
        <v>5.0211640211640214</v>
      </c>
      <c r="CI10" s="14">
        <v>0.12371134020618557</v>
      </c>
      <c r="CJ10" s="14">
        <v>0.63917525773195871</v>
      </c>
      <c r="CK10" s="14">
        <v>0.19587628865979381</v>
      </c>
      <c r="CL10" s="14">
        <v>4.1237113402061855E-2</v>
      </c>
      <c r="CM10" s="14">
        <v>4.2583333333333337</v>
      </c>
      <c r="CN10" s="14">
        <v>4.0450819672131146</v>
      </c>
      <c r="CO10" s="14">
        <v>3.9196787148594376</v>
      </c>
      <c r="CP10" s="14">
        <v>3.9959514170040484</v>
      </c>
      <c r="CQ10" s="20">
        <v>0.23711340206185566</v>
      </c>
      <c r="CR10" s="20">
        <f t="shared" ref="CR10:CR38" si="6">1-CQ10</f>
        <v>0.76288659793814428</v>
      </c>
      <c r="CS10" s="20">
        <v>0.10652920962199312</v>
      </c>
      <c r="CT10" s="20">
        <v>0.13058419243986255</v>
      </c>
      <c r="CU10" s="20">
        <v>0.46391752577319589</v>
      </c>
      <c r="CV10" s="20">
        <v>0.29896907216494845</v>
      </c>
      <c r="CW10" s="14">
        <v>4.7170542635658919</v>
      </c>
      <c r="CX10" s="14">
        <v>4.6782945736434112</v>
      </c>
      <c r="CY10" s="14">
        <v>4.3264604810996561</v>
      </c>
      <c r="CZ10" s="15">
        <v>0.15277777777777779</v>
      </c>
      <c r="DA10" s="15">
        <f t="shared" ref="DA10:DA38" si="7">1-CZ10</f>
        <v>0.84722222222222221</v>
      </c>
      <c r="DB10" s="14">
        <v>3.5277777777777777</v>
      </c>
      <c r="DC10" s="14">
        <v>3.7222222222222223</v>
      </c>
      <c r="DD10" s="14">
        <v>3.5555555555555554</v>
      </c>
      <c r="DE10" s="15">
        <v>5.1724137931034482E-2</v>
      </c>
      <c r="DF10" s="15">
        <f t="shared" ref="DF10:DF38" si="8">1-DE10</f>
        <v>0.94827586206896552</v>
      </c>
      <c r="DG10" s="14">
        <v>4.0172413793103452</v>
      </c>
      <c r="DH10" s="14">
        <v>4.0172413793103452</v>
      </c>
      <c r="DI10" s="14">
        <v>4.0344827586206895</v>
      </c>
      <c r="DJ10" s="14">
        <v>4.5374999999999996</v>
      </c>
      <c r="DK10" s="14">
        <v>4.6124999999999998</v>
      </c>
      <c r="DL10" s="14">
        <v>3.8968253968253967</v>
      </c>
      <c r="DM10" s="14">
        <v>3.8776223776223775</v>
      </c>
      <c r="DN10" s="14">
        <v>3.9572192513368982</v>
      </c>
      <c r="DO10" s="14"/>
      <c r="DP10" s="15">
        <v>0.14776632302405499</v>
      </c>
      <c r="DQ10" s="15">
        <v>0.30240549828178692</v>
      </c>
      <c r="DR10" s="15">
        <v>0.3436426116838488</v>
      </c>
      <c r="DS10" s="15">
        <v>6.1855670103092786E-2</v>
      </c>
      <c r="DT10" s="15">
        <v>0.14432989690721648</v>
      </c>
      <c r="DU10" s="14">
        <v>4.7010309278350517</v>
      </c>
      <c r="DV10" s="14">
        <v>4.5738831615120272</v>
      </c>
      <c r="DW10" s="14">
        <v>4.536082474226804</v>
      </c>
      <c r="DX10" s="14">
        <v>5.0584192439862541</v>
      </c>
      <c r="DY10" s="14">
        <v>4.5635738831615118</v>
      </c>
    </row>
    <row r="11" spans="1:129" x14ac:dyDescent="0.3">
      <c r="A11" s="43" t="s">
        <v>143</v>
      </c>
      <c r="B11" s="13">
        <v>2.9585798816568046E-2</v>
      </c>
      <c r="C11" s="13">
        <v>6.5088757396449703E-2</v>
      </c>
      <c r="D11" s="13">
        <v>0.39644970414201186</v>
      </c>
      <c r="E11" s="13">
        <v>0.42011834319526625</v>
      </c>
      <c r="F11" s="13">
        <v>8.8757396449704137E-2</v>
      </c>
      <c r="G11" s="13">
        <v>0.32544378698224852</v>
      </c>
      <c r="H11" s="13">
        <f t="shared" ref="H11:H38" si="9">1-G11</f>
        <v>0.67455621301775148</v>
      </c>
      <c r="I11" s="13">
        <v>0.22485207100591717</v>
      </c>
      <c r="J11" s="13">
        <f t="shared" si="0"/>
        <v>0.7751479289940828</v>
      </c>
      <c r="K11" s="13">
        <v>0.13043478260869565</v>
      </c>
      <c r="L11" s="13">
        <f t="shared" si="1"/>
        <v>0.86956521739130432</v>
      </c>
      <c r="M11" s="14">
        <v>3.9130434782608696</v>
      </c>
      <c r="N11" s="14">
        <v>4.0869565217391308</v>
      </c>
      <c r="O11" s="14">
        <v>4.1304347826086953</v>
      </c>
      <c r="P11" s="15">
        <v>8.5106382978723402E-2</v>
      </c>
      <c r="Q11" s="15">
        <f t="shared" si="2"/>
        <v>0.91489361702127658</v>
      </c>
      <c r="R11" s="14">
        <v>3.9361702127659575</v>
      </c>
      <c r="S11" s="14">
        <v>4.1489361702127656</v>
      </c>
      <c r="T11" s="14">
        <v>4.3404255319148932</v>
      </c>
      <c r="U11" s="14">
        <v>3.6065573770491803</v>
      </c>
      <c r="V11" s="14">
        <v>3.5901639344262297</v>
      </c>
      <c r="W11" s="14">
        <v>3.1147540983606556</v>
      </c>
      <c r="X11" s="14">
        <v>3.557377049180328</v>
      </c>
      <c r="Y11" s="14">
        <v>3</v>
      </c>
      <c r="Z11" s="14">
        <v>3.6486486486486487</v>
      </c>
      <c r="AA11" s="14">
        <v>3.6666666666666665</v>
      </c>
      <c r="AB11" s="14">
        <v>3.6132075471698113</v>
      </c>
      <c r="AC11" s="14">
        <v>3.8018867924528301</v>
      </c>
      <c r="AD11" s="14">
        <v>3.1509433962264151</v>
      </c>
      <c r="AE11" s="14">
        <v>3.3018867924528301</v>
      </c>
      <c r="AF11" s="14">
        <v>3.5555555555555554</v>
      </c>
      <c r="AG11" s="14">
        <v>4</v>
      </c>
      <c r="AH11" s="14">
        <v>3.5370370370370372</v>
      </c>
      <c r="AI11" s="14">
        <v>3.8888888888888888</v>
      </c>
      <c r="AJ11" s="15">
        <v>0.32876712328767121</v>
      </c>
      <c r="AK11" s="15">
        <f t="shared" si="3"/>
        <v>0.67123287671232879</v>
      </c>
      <c r="AL11" s="14">
        <v>4.3698630136986303</v>
      </c>
      <c r="AM11" s="14">
        <v>4.4520547945205475</v>
      </c>
      <c r="AN11" s="14">
        <v>4.2465753424657535</v>
      </c>
      <c r="AO11" s="14">
        <v>2.7027027027027026</v>
      </c>
      <c r="AP11" s="14">
        <v>3.1578947368421053</v>
      </c>
      <c r="AQ11" s="14">
        <v>2.8157894736842106</v>
      </c>
      <c r="AR11" s="14">
        <v>3.3714285714285714</v>
      </c>
      <c r="AS11" s="14">
        <v>3.2162162162162162</v>
      </c>
      <c r="AT11" s="14">
        <v>3.6691176470588234</v>
      </c>
      <c r="AU11" s="15">
        <v>0.31578947368421051</v>
      </c>
      <c r="AV11" s="15">
        <f t="shared" si="4"/>
        <v>0.68421052631578949</v>
      </c>
      <c r="AW11" s="14">
        <v>3.6315789473684212</v>
      </c>
      <c r="AX11" s="14">
        <v>3.5789473684210527</v>
      </c>
      <c r="AY11" s="14">
        <v>3.9342105263157894</v>
      </c>
      <c r="AZ11" s="15">
        <v>0.12941176470588237</v>
      </c>
      <c r="BA11" s="15">
        <f t="shared" si="5"/>
        <v>0.87058823529411766</v>
      </c>
      <c r="BB11" s="14">
        <v>3.9058823529411764</v>
      </c>
      <c r="BC11" s="14">
        <v>3.2470588235294118</v>
      </c>
      <c r="BD11" s="14">
        <v>3.2705882352941176</v>
      </c>
      <c r="BE11" s="14">
        <v>3.3095238095238093</v>
      </c>
      <c r="BF11" s="14">
        <v>3.7926829268292681</v>
      </c>
      <c r="BG11" s="14">
        <v>3.5628742514970062</v>
      </c>
      <c r="BH11" s="14">
        <v>3.4518072289156625</v>
      </c>
      <c r="BI11" s="14">
        <v>3.5562499999999999</v>
      </c>
      <c r="BJ11" s="14">
        <v>3.4473684210526314</v>
      </c>
      <c r="BK11" s="14">
        <v>4.3757961783439487</v>
      </c>
      <c r="BL11" s="14">
        <v>4.5424836601307188</v>
      </c>
      <c r="BM11" s="14">
        <v>3.2758620689655173</v>
      </c>
      <c r="BN11" s="14">
        <v>3.5443786982248522</v>
      </c>
      <c r="BO11" s="14">
        <v>3.5952380952380953</v>
      </c>
      <c r="BP11" s="14">
        <v>3.6467065868263475</v>
      </c>
      <c r="BQ11" s="14">
        <v>3.9197530864197532</v>
      </c>
      <c r="BR11" s="14">
        <v>3.0828402366863905</v>
      </c>
      <c r="BS11" s="14">
        <v>3.1954887218045114</v>
      </c>
      <c r="BT11" s="14">
        <v>3.3913043478260869</v>
      </c>
      <c r="BU11" s="14">
        <v>3.3043478260869565</v>
      </c>
      <c r="BV11" s="14">
        <v>3.4133333333333336</v>
      </c>
      <c r="BW11" s="14">
        <v>3.1824324324324325</v>
      </c>
      <c r="BX11" s="14">
        <v>3.4750000000000001</v>
      </c>
      <c r="BY11" s="14">
        <v>3</v>
      </c>
      <c r="BZ11" s="14">
        <v>2.75</v>
      </c>
      <c r="CA11" s="14">
        <v>3.1242603550295858</v>
      </c>
      <c r="CB11" s="14">
        <v>4.6219512195121952</v>
      </c>
      <c r="CC11" s="14">
        <v>4.595092024539877</v>
      </c>
      <c r="CD11" s="14">
        <v>4.0579710144927539</v>
      </c>
      <c r="CE11" s="14">
        <v>4.2335766423357661</v>
      </c>
      <c r="CF11" s="14">
        <v>4.706586826347305</v>
      </c>
      <c r="CG11" s="14">
        <v>4.4303030303030306</v>
      </c>
      <c r="CH11" s="14">
        <v>4.3009708737864081</v>
      </c>
      <c r="CI11" s="14">
        <v>0.17751479289940827</v>
      </c>
      <c r="CJ11" s="14">
        <v>0.65680473372781067</v>
      </c>
      <c r="CK11" s="14">
        <v>0.13017751479289941</v>
      </c>
      <c r="CL11" s="14">
        <v>3.5502958579881658E-2</v>
      </c>
      <c r="CM11" s="14">
        <v>4.1555555555555559</v>
      </c>
      <c r="CN11" s="14">
        <v>3.9044117647058822</v>
      </c>
      <c r="CO11" s="14">
        <v>3.8235294117647061</v>
      </c>
      <c r="CP11" s="14">
        <v>3.8283582089552239</v>
      </c>
      <c r="CQ11" s="20">
        <v>0.33727810650887574</v>
      </c>
      <c r="CR11" s="20">
        <f t="shared" si="6"/>
        <v>0.66272189349112431</v>
      </c>
      <c r="CS11" s="20">
        <v>0.15384615384615385</v>
      </c>
      <c r="CT11" s="20">
        <v>7.6923076923076927E-2</v>
      </c>
      <c r="CU11" s="20">
        <v>0.49704142011834318</v>
      </c>
      <c r="CV11" s="20">
        <v>0.27218934911242604</v>
      </c>
      <c r="CW11" s="14">
        <v>4.5214285714285714</v>
      </c>
      <c r="CX11" s="14">
        <v>4.2571428571428571</v>
      </c>
      <c r="CY11" s="14">
        <v>4.1065088757396451</v>
      </c>
      <c r="CZ11" s="15">
        <v>0.21739130434782608</v>
      </c>
      <c r="DA11" s="15">
        <f t="shared" si="7"/>
        <v>0.78260869565217395</v>
      </c>
      <c r="DB11" s="14">
        <v>4.1086956521739131</v>
      </c>
      <c r="DC11" s="14">
        <v>4.2391304347826084</v>
      </c>
      <c r="DD11" s="14">
        <v>4.2173913043478262</v>
      </c>
      <c r="DE11" s="15">
        <v>0.16666666666666666</v>
      </c>
      <c r="DF11" s="15">
        <f t="shared" si="8"/>
        <v>0.83333333333333337</v>
      </c>
      <c r="DG11" s="14">
        <v>3.4285714285714284</v>
      </c>
      <c r="DH11" s="14">
        <v>3.5952380952380953</v>
      </c>
      <c r="DI11" s="14">
        <v>3.5238095238095237</v>
      </c>
      <c r="DJ11" s="14">
        <v>3.7777777777777777</v>
      </c>
      <c r="DK11" s="14">
        <v>3.75</v>
      </c>
      <c r="DL11" s="14">
        <v>3.8783783783783785</v>
      </c>
      <c r="DM11" s="14">
        <v>3.8493975903614457</v>
      </c>
      <c r="DN11" s="14">
        <v>4.0084033613445378</v>
      </c>
      <c r="DO11" s="14"/>
      <c r="DP11" s="15">
        <v>0.10650887573964497</v>
      </c>
      <c r="DQ11" s="15">
        <v>0.29585798816568049</v>
      </c>
      <c r="DR11" s="15">
        <v>0.38461538461538464</v>
      </c>
      <c r="DS11" s="15">
        <v>8.8757396449704137E-2</v>
      </c>
      <c r="DT11" s="15">
        <v>0.1242603550295858</v>
      </c>
      <c r="DU11" s="14">
        <v>4.7514792899408285</v>
      </c>
      <c r="DV11" s="14">
        <v>4.550295857988166</v>
      </c>
      <c r="DW11" s="14">
        <v>4.3136094674556213</v>
      </c>
      <c r="DX11" s="14">
        <v>4.9230769230769234</v>
      </c>
      <c r="DY11" s="14">
        <v>4.6272189349112427</v>
      </c>
    </row>
    <row r="12" spans="1:129" x14ac:dyDescent="0.3">
      <c r="A12" s="43" t="s">
        <v>144</v>
      </c>
      <c r="B12" s="13">
        <v>7.0422535211267607E-3</v>
      </c>
      <c r="C12" s="13">
        <v>9.154929577464789E-2</v>
      </c>
      <c r="D12" s="13">
        <v>0.40845070422535212</v>
      </c>
      <c r="E12" s="13">
        <v>0.4859154929577465</v>
      </c>
      <c r="F12" s="13">
        <v>7.0422535211267607E-3</v>
      </c>
      <c r="G12" s="13">
        <v>0.11971830985915492</v>
      </c>
      <c r="H12" s="13">
        <f t="shared" si="9"/>
        <v>0.88028169014084512</v>
      </c>
      <c r="I12" s="13">
        <v>0.20422535211267606</v>
      </c>
      <c r="J12" s="13">
        <v>0.79577464788732399</v>
      </c>
      <c r="K12" s="13"/>
      <c r="L12" s="13"/>
      <c r="M12" s="14">
        <v>4.2</v>
      </c>
      <c r="N12" s="14">
        <v>4.0666666666666664</v>
      </c>
      <c r="O12" s="14">
        <v>4.0666666666666664</v>
      </c>
      <c r="P12" s="15"/>
      <c r="Q12" s="15"/>
      <c r="R12" s="14">
        <v>3.8421052631578947</v>
      </c>
      <c r="S12" s="14">
        <v>4.2105263157894735</v>
      </c>
      <c r="T12" s="14">
        <v>4.1578947368421053</v>
      </c>
      <c r="U12" s="14">
        <v>3.6307692307692307</v>
      </c>
      <c r="V12" s="14">
        <v>3.3846153846153846</v>
      </c>
      <c r="W12" s="14">
        <v>3.3076923076923075</v>
      </c>
      <c r="X12" s="14">
        <v>3.3692307692307693</v>
      </c>
      <c r="Y12" s="14">
        <v>2.7586206896551726</v>
      </c>
      <c r="Z12" s="14">
        <v>3.5862068965517242</v>
      </c>
      <c r="AA12" s="14">
        <v>3.4285714285714284</v>
      </c>
      <c r="AB12" s="14">
        <v>3.6458333333333335</v>
      </c>
      <c r="AC12" s="14">
        <v>3.84375</v>
      </c>
      <c r="AD12" s="14">
        <v>2.96875</v>
      </c>
      <c r="AE12" s="14">
        <v>3.8229166666666665</v>
      </c>
      <c r="AF12" s="14">
        <v>3.4130434782608696</v>
      </c>
      <c r="AG12" s="14">
        <v>4.1739130434782608</v>
      </c>
      <c r="AH12" s="14">
        <v>3.3913043478260869</v>
      </c>
      <c r="AI12" s="14">
        <v>4.3260869565217392</v>
      </c>
      <c r="AJ12" s="15"/>
      <c r="AK12" s="15"/>
      <c r="AL12" s="14">
        <v>4.6379310344827589</v>
      </c>
      <c r="AM12" s="14">
        <v>4.9482758620689653</v>
      </c>
      <c r="AN12" s="14">
        <v>5.1379310344827589</v>
      </c>
      <c r="AO12" s="14">
        <v>2.9655172413793105</v>
      </c>
      <c r="AP12" s="14">
        <v>2.9655172413793105</v>
      </c>
      <c r="AQ12" s="14">
        <v>3.0714285714285716</v>
      </c>
      <c r="AR12" s="14">
        <v>3.2916666666666665</v>
      </c>
      <c r="AS12" s="14">
        <v>3.1851851851851851</v>
      </c>
      <c r="AT12" s="14">
        <v>3.9107142857142856</v>
      </c>
      <c r="AU12" s="15"/>
      <c r="AV12" s="15"/>
      <c r="AW12" s="14">
        <v>3.2714285714285714</v>
      </c>
      <c r="AX12" s="14">
        <v>3.2857142857142856</v>
      </c>
      <c r="AY12" s="14">
        <v>4.0714285714285712</v>
      </c>
      <c r="AZ12" s="15"/>
      <c r="BA12" s="15"/>
      <c r="BB12" s="14">
        <v>4.264367816091954</v>
      </c>
      <c r="BC12" s="14">
        <v>3.9195402298850577</v>
      </c>
      <c r="BD12" s="14">
        <v>4.0229885057471266</v>
      </c>
      <c r="BE12" s="14">
        <v>3.5539568345323742</v>
      </c>
      <c r="BF12" s="14">
        <v>3.8671875</v>
      </c>
      <c r="BG12" s="14">
        <v>3.65</v>
      </c>
      <c r="BH12" s="14">
        <v>3.7205882352941178</v>
      </c>
      <c r="BI12" s="14">
        <v>3.7651515151515151</v>
      </c>
      <c r="BJ12" s="14">
        <v>3.8015873015873014</v>
      </c>
      <c r="BK12" s="14">
        <v>4.6484375</v>
      </c>
      <c r="BL12" s="14">
        <v>4.8153846153846152</v>
      </c>
      <c r="BM12" s="14">
        <v>2.4444444444444446</v>
      </c>
      <c r="BN12" s="14">
        <v>3.584507042253521</v>
      </c>
      <c r="BO12" s="14">
        <v>3.3120567375886525</v>
      </c>
      <c r="BP12" s="14">
        <v>3.5714285714285716</v>
      </c>
      <c r="BQ12" s="14">
        <v>3.9197080291970803</v>
      </c>
      <c r="BR12" s="14">
        <v>3.4184397163120566</v>
      </c>
      <c r="BS12" s="14">
        <v>3.4807692307692308</v>
      </c>
      <c r="BT12" s="14">
        <v>3.4356435643564356</v>
      </c>
      <c r="BU12" s="14">
        <v>3.8524590163934427</v>
      </c>
      <c r="BV12" s="14">
        <v>3.7286821705426356</v>
      </c>
      <c r="BW12" s="14">
        <v>3.5390625</v>
      </c>
      <c r="BX12" s="14">
        <v>3.6575342465753424</v>
      </c>
      <c r="BY12" s="14">
        <v>3.2857142857142856</v>
      </c>
      <c r="BZ12" s="14">
        <v>3.5689655172413794</v>
      </c>
      <c r="CA12" s="14">
        <v>3.3943661971830985</v>
      </c>
      <c r="CB12" s="14">
        <v>4.7194244604316546</v>
      </c>
      <c r="CC12" s="14">
        <v>4.5693430656934311</v>
      </c>
      <c r="CD12" s="14">
        <v>3.653225806451613</v>
      </c>
      <c r="CE12" s="14">
        <v>3.8114754098360657</v>
      </c>
      <c r="CF12" s="14">
        <v>5.1347517730496453</v>
      </c>
      <c r="CG12" s="14">
        <v>5.0534351145038165</v>
      </c>
      <c r="CH12" s="14">
        <v>4.65625</v>
      </c>
      <c r="CI12" s="14">
        <v>0.15048543689320387</v>
      </c>
      <c r="CJ12" s="14">
        <v>0.72815533980582525</v>
      </c>
      <c r="CK12" s="14">
        <v>0.10679611650485436</v>
      </c>
      <c r="CL12" s="14">
        <v>1.4563106796116505E-2</v>
      </c>
      <c r="CM12" s="14">
        <v>4.3103448275862073</v>
      </c>
      <c r="CN12" s="14">
        <v>4.1637931034482758</v>
      </c>
      <c r="CO12" s="14">
        <v>4.0940170940170937</v>
      </c>
      <c r="CP12" s="14">
        <v>4.0598290598290596</v>
      </c>
      <c r="CQ12" s="20"/>
      <c r="CR12" s="20">
        <f t="shared" si="6"/>
        <v>1</v>
      </c>
      <c r="CS12" s="20">
        <v>0.15048543689320387</v>
      </c>
      <c r="CT12" s="20">
        <v>0.72815533980582525</v>
      </c>
      <c r="CU12" s="20">
        <v>0.10679611650485436</v>
      </c>
      <c r="CV12" s="20">
        <v>1.4563106796116505E-2</v>
      </c>
      <c r="CW12" s="14">
        <v>4.9558823529411766</v>
      </c>
      <c r="CX12" s="14">
        <v>4.9779411764705879</v>
      </c>
      <c r="CY12" s="14">
        <v>4.352112676056338</v>
      </c>
      <c r="CZ12" s="15"/>
      <c r="DA12" s="15"/>
      <c r="DB12" s="14">
        <v>3.6470588235294117</v>
      </c>
      <c r="DC12" s="14">
        <v>3.8823529411764706</v>
      </c>
      <c r="DD12" s="14">
        <v>3.8823529411764706</v>
      </c>
      <c r="DE12" s="15"/>
      <c r="DF12" s="15"/>
      <c r="DG12" s="14">
        <v>4.0344827586206895</v>
      </c>
      <c r="DH12" s="14">
        <v>4.1379310344827589</v>
      </c>
      <c r="DI12" s="14">
        <v>4.2068965517241379</v>
      </c>
      <c r="DJ12" s="14">
        <v>4.6382978723404253</v>
      </c>
      <c r="DK12" s="14">
        <v>4.7234042553191493</v>
      </c>
      <c r="DL12" s="14">
        <v>4.0410958904109586</v>
      </c>
      <c r="DM12" s="14"/>
      <c r="DN12" s="14"/>
      <c r="DO12" s="14">
        <v>4.112676056338028</v>
      </c>
      <c r="DP12" s="15">
        <v>0.16019417475728157</v>
      </c>
      <c r="DQ12" s="15">
        <v>0.35922330097087379</v>
      </c>
      <c r="DR12" s="15">
        <v>0.29126213592233008</v>
      </c>
      <c r="DS12" s="15">
        <v>0.10194174757281553</v>
      </c>
      <c r="DT12" s="15">
        <v>8.7378640776699032E-2</v>
      </c>
      <c r="DU12" s="14">
        <v>4.823943661971831</v>
      </c>
      <c r="DV12" s="14">
        <v>4.605633802816901</v>
      </c>
      <c r="DW12" s="14">
        <v>4.943661971830986</v>
      </c>
      <c r="DX12" s="14">
        <v>5.140845070422535</v>
      </c>
      <c r="DY12" s="14">
        <v>4.6901408450704229</v>
      </c>
    </row>
    <row r="13" spans="1:129" x14ac:dyDescent="0.3">
      <c r="A13" s="43" t="s">
        <v>145</v>
      </c>
      <c r="B13" s="13"/>
      <c r="C13" s="13"/>
      <c r="D13" s="13"/>
      <c r="E13" s="13"/>
      <c r="F13" s="13"/>
      <c r="G13" s="13">
        <v>0</v>
      </c>
      <c r="H13" s="13">
        <f t="shared" si="9"/>
        <v>1</v>
      </c>
      <c r="I13" s="13"/>
      <c r="J13" s="13"/>
      <c r="K13" s="13"/>
      <c r="L13" s="13">
        <f t="shared" si="1"/>
        <v>1</v>
      </c>
      <c r="M13" s="14"/>
      <c r="N13" s="14"/>
      <c r="O13" s="14"/>
      <c r="P13" s="15"/>
      <c r="Q13" s="15"/>
      <c r="R13" s="14">
        <v>3</v>
      </c>
      <c r="S13" s="14">
        <v>4</v>
      </c>
      <c r="T13" s="14">
        <v>4</v>
      </c>
      <c r="U13" s="14">
        <v>5</v>
      </c>
      <c r="V13" s="14">
        <v>4.5</v>
      </c>
      <c r="W13" s="14">
        <v>4.5</v>
      </c>
      <c r="X13" s="14">
        <v>4.5</v>
      </c>
      <c r="Y13" s="14">
        <v>5</v>
      </c>
      <c r="Z13" s="14">
        <v>6</v>
      </c>
      <c r="AA13" s="14">
        <v>6</v>
      </c>
      <c r="AB13" s="14">
        <v>4.2</v>
      </c>
      <c r="AC13" s="14">
        <v>4.4000000000000004</v>
      </c>
      <c r="AD13" s="14">
        <v>4</v>
      </c>
      <c r="AE13" s="14">
        <v>4.2</v>
      </c>
      <c r="AF13" s="14">
        <v>5.4</v>
      </c>
      <c r="AG13" s="14">
        <v>5.2</v>
      </c>
      <c r="AH13" s="14">
        <v>5.2</v>
      </c>
      <c r="AI13" s="14">
        <v>5</v>
      </c>
      <c r="AJ13" s="15">
        <v>0</v>
      </c>
      <c r="AK13" s="15">
        <v>1</v>
      </c>
      <c r="AL13" s="14">
        <v>5.1111111111111107</v>
      </c>
      <c r="AM13" s="14">
        <v>5.4444444444444446</v>
      </c>
      <c r="AN13" s="14">
        <v>5.333333333333333</v>
      </c>
      <c r="AO13" s="14">
        <v>6</v>
      </c>
      <c r="AP13" s="14">
        <v>5</v>
      </c>
      <c r="AQ13" s="14">
        <v>5</v>
      </c>
      <c r="AR13" s="14">
        <v>6</v>
      </c>
      <c r="AS13" s="14">
        <v>4</v>
      </c>
      <c r="AT13" s="14">
        <v>4.3076923076923075</v>
      </c>
      <c r="AU13" s="15">
        <v>0</v>
      </c>
      <c r="AV13" s="15">
        <v>1</v>
      </c>
      <c r="AW13" s="14">
        <v>5.333333333333333</v>
      </c>
      <c r="AX13" s="14">
        <v>4.666666666666667</v>
      </c>
      <c r="AY13" s="14">
        <v>5.333333333333333</v>
      </c>
      <c r="AZ13" s="15">
        <v>0</v>
      </c>
      <c r="BA13" s="15">
        <v>1</v>
      </c>
      <c r="BB13" s="14"/>
      <c r="BC13" s="14"/>
      <c r="BD13" s="14"/>
      <c r="BE13" s="14">
        <v>4.615384615384615</v>
      </c>
      <c r="BF13" s="14">
        <v>4.384615384615385</v>
      </c>
      <c r="BG13" s="14">
        <v>2.6153846153846154</v>
      </c>
      <c r="BH13" s="14">
        <v>4.0769230769230766</v>
      </c>
      <c r="BI13" s="14">
        <v>4.6923076923076925</v>
      </c>
      <c r="BJ13" s="14">
        <v>4.7692307692307692</v>
      </c>
      <c r="BK13" s="14">
        <v>4.7272727272727275</v>
      </c>
      <c r="BL13" s="14">
        <v>4.8461538461538458</v>
      </c>
      <c r="BM13" s="14"/>
      <c r="BN13" s="14">
        <v>3.9230769230769229</v>
      </c>
      <c r="BO13" s="14">
        <v>4.2307692307692308</v>
      </c>
      <c r="BP13" s="14">
        <v>4.384615384615385</v>
      </c>
      <c r="BQ13" s="14">
        <v>4</v>
      </c>
      <c r="BR13" s="14">
        <v>4.3076923076923075</v>
      </c>
      <c r="BS13" s="14">
        <v>4.1111111111111107</v>
      </c>
      <c r="BT13" s="14">
        <v>4.2</v>
      </c>
      <c r="BU13" s="14"/>
      <c r="BV13" s="14">
        <v>4.0769230769230766</v>
      </c>
      <c r="BW13" s="14">
        <v>4</v>
      </c>
      <c r="BX13" s="14"/>
      <c r="BY13" s="14">
        <v>2.5</v>
      </c>
      <c r="BZ13" s="14">
        <v>3.75</v>
      </c>
      <c r="CA13" s="14">
        <v>3.5384615384615383</v>
      </c>
      <c r="CB13" s="14">
        <v>5.4615384615384617</v>
      </c>
      <c r="CC13" s="14">
        <v>5.5384615384615383</v>
      </c>
      <c r="CD13" s="14">
        <v>5.4615384615384617</v>
      </c>
      <c r="CE13" s="14">
        <v>5.5</v>
      </c>
      <c r="CF13" s="14">
        <v>5.6923076923076925</v>
      </c>
      <c r="CG13" s="14">
        <v>5.7692307692307692</v>
      </c>
      <c r="CH13" s="14">
        <v>6</v>
      </c>
      <c r="CI13" s="14">
        <v>0.13333333333333333</v>
      </c>
      <c r="CJ13" s="14">
        <v>0.66666666666666663</v>
      </c>
      <c r="CK13" s="14">
        <v>0.2</v>
      </c>
      <c r="CL13" s="14">
        <v>0</v>
      </c>
      <c r="CM13" s="14">
        <v>5.3636363636363633</v>
      </c>
      <c r="CN13" s="14">
        <v>5.2727272727272725</v>
      </c>
      <c r="CO13" s="14">
        <v>5.2</v>
      </c>
      <c r="CP13" s="14">
        <v>4.4545454545454541</v>
      </c>
      <c r="CQ13" s="20"/>
      <c r="CR13" s="20">
        <f t="shared" si="6"/>
        <v>1</v>
      </c>
      <c r="CS13" s="20"/>
      <c r="CT13" s="20"/>
      <c r="CU13" s="20"/>
      <c r="CV13" s="20"/>
      <c r="CW13" s="14"/>
      <c r="CX13" s="14"/>
      <c r="CY13" s="14"/>
      <c r="CZ13" s="15"/>
      <c r="DA13" s="15"/>
      <c r="DB13" s="14"/>
      <c r="DC13" s="14">
        <v>5.666666666666667</v>
      </c>
      <c r="DD13" s="14">
        <v>5.666666666666667</v>
      </c>
      <c r="DE13" s="15"/>
      <c r="DF13" s="15"/>
      <c r="DG13" s="14"/>
      <c r="DH13" s="14">
        <v>6</v>
      </c>
      <c r="DI13" s="14">
        <v>6</v>
      </c>
      <c r="DJ13" s="14">
        <v>6</v>
      </c>
      <c r="DK13" s="14">
        <v>4.666666666666667</v>
      </c>
      <c r="DL13" s="14">
        <v>4.666666666666667</v>
      </c>
      <c r="DM13" s="14">
        <v>4.615384615384615</v>
      </c>
      <c r="DN13" s="14">
        <v>4.5384615384615383</v>
      </c>
      <c r="DO13" s="14"/>
      <c r="DP13" s="15">
        <v>0</v>
      </c>
      <c r="DQ13" s="15">
        <v>0.33333333333333331</v>
      </c>
      <c r="DR13" s="15">
        <v>0.6</v>
      </c>
      <c r="DS13" s="15">
        <v>6.6666666666666666E-2</v>
      </c>
      <c r="DT13" s="15">
        <v>0</v>
      </c>
      <c r="DU13" s="14">
        <v>5</v>
      </c>
      <c r="DV13" s="14">
        <v>4.6923076923076925</v>
      </c>
      <c r="DW13" s="14">
        <v>5.1538461538461542</v>
      </c>
      <c r="DX13" s="14">
        <v>5.1538461538461542</v>
      </c>
      <c r="DY13" s="14">
        <v>5</v>
      </c>
    </row>
    <row r="14" spans="1:129" x14ac:dyDescent="0.3">
      <c r="A14" s="43" t="s">
        <v>146</v>
      </c>
      <c r="B14" s="13">
        <v>0</v>
      </c>
      <c r="C14" s="13">
        <v>5.2401746724890827E-2</v>
      </c>
      <c r="D14" s="13">
        <v>0.41921397379912662</v>
      </c>
      <c r="E14" s="13">
        <v>0.41921397379912662</v>
      </c>
      <c r="F14" s="13">
        <v>0.1091703056768559</v>
      </c>
      <c r="G14" s="13">
        <v>0.51965065502183405</v>
      </c>
      <c r="H14" s="13">
        <f t="shared" si="9"/>
        <v>0.48034934497816595</v>
      </c>
      <c r="I14" s="13">
        <v>0.36681222707423583</v>
      </c>
      <c r="J14" s="13">
        <f t="shared" ref="J14:J38" si="10">1-I14</f>
        <v>0.63318777292576423</v>
      </c>
      <c r="K14" s="13">
        <v>0.2</v>
      </c>
      <c r="L14" s="13">
        <f t="shared" si="1"/>
        <v>0.8</v>
      </c>
      <c r="M14" s="14">
        <v>4.2</v>
      </c>
      <c r="N14" s="14">
        <v>4</v>
      </c>
      <c r="O14" s="14">
        <v>4.0999999999999996</v>
      </c>
      <c r="P14" s="15">
        <v>0.12244897959183673</v>
      </c>
      <c r="Q14" s="15">
        <f t="shared" si="2"/>
        <v>0.87755102040816324</v>
      </c>
      <c r="R14" s="14">
        <v>3.489795918367347</v>
      </c>
      <c r="S14" s="14">
        <v>3.4285714285714284</v>
      </c>
      <c r="T14" s="14">
        <v>3.3265306122448979</v>
      </c>
      <c r="U14" s="14">
        <v>3.6333333333333333</v>
      </c>
      <c r="V14" s="14">
        <v>3.4833333333333334</v>
      </c>
      <c r="W14" s="14">
        <v>3.3166666666666669</v>
      </c>
      <c r="X14" s="14">
        <v>3.6666666666666665</v>
      </c>
      <c r="Y14" s="14">
        <v>3.24</v>
      </c>
      <c r="Z14" s="14">
        <v>3.6753246753246751</v>
      </c>
      <c r="AA14" s="14">
        <v>3.721518987341772</v>
      </c>
      <c r="AB14" s="14">
        <v>3.6173913043478261</v>
      </c>
      <c r="AC14" s="14">
        <v>3.5739130434782607</v>
      </c>
      <c r="AD14" s="14">
        <v>2.8173913043478263</v>
      </c>
      <c r="AE14" s="14">
        <v>3.3391304347826085</v>
      </c>
      <c r="AF14" s="14">
        <v>3.2307692307692308</v>
      </c>
      <c r="AG14" s="14">
        <v>3.9423076923076925</v>
      </c>
      <c r="AH14" s="14">
        <v>3.4615384615384617</v>
      </c>
      <c r="AI14" s="14">
        <v>4.0769230769230766</v>
      </c>
      <c r="AJ14" s="15">
        <v>0.17777777777777778</v>
      </c>
      <c r="AK14" s="15">
        <f t="shared" si="3"/>
        <v>0.82222222222222219</v>
      </c>
      <c r="AL14" s="14">
        <v>4.3111111111111109</v>
      </c>
      <c r="AM14" s="14">
        <v>4.4222222222222225</v>
      </c>
      <c r="AN14" s="14">
        <v>4.5777777777777775</v>
      </c>
      <c r="AO14" s="14">
        <v>2.8795180722891565</v>
      </c>
      <c r="AP14" s="14">
        <v>2.9156626506024095</v>
      </c>
      <c r="AQ14" s="14">
        <v>2.9870129870129869</v>
      </c>
      <c r="AR14" s="14">
        <v>3.1369863013698631</v>
      </c>
      <c r="AS14" s="14">
        <v>3.0487804878048781</v>
      </c>
      <c r="AT14" s="14">
        <v>3.1481481481481484</v>
      </c>
      <c r="AU14" s="15">
        <v>0.28301886792452829</v>
      </c>
      <c r="AV14" s="15">
        <f t="shared" si="4"/>
        <v>0.71698113207547176</v>
      </c>
      <c r="AW14" s="14">
        <v>3.3962264150943398</v>
      </c>
      <c r="AX14" s="14">
        <v>2.9056603773584904</v>
      </c>
      <c r="AY14" s="14">
        <v>3.9056603773584904</v>
      </c>
      <c r="AZ14" s="15">
        <v>0.37878787878787878</v>
      </c>
      <c r="BA14" s="15">
        <f t="shared" si="5"/>
        <v>0.62121212121212122</v>
      </c>
      <c r="BB14" s="14">
        <v>3.4848484848484849</v>
      </c>
      <c r="BC14" s="14">
        <v>2.7424242424242422</v>
      </c>
      <c r="BD14" s="14">
        <v>2.9848484848484849</v>
      </c>
      <c r="BE14" s="14">
        <v>2.8628318584070795</v>
      </c>
      <c r="BF14" s="14">
        <v>3.3224299065420562</v>
      </c>
      <c r="BG14" s="14">
        <v>3.0663716814159292</v>
      </c>
      <c r="BH14" s="14">
        <v>2.951111111111111</v>
      </c>
      <c r="BI14" s="14">
        <v>2.9375</v>
      </c>
      <c r="BJ14" s="14">
        <v>2.9403669724770642</v>
      </c>
      <c r="BK14" s="14">
        <v>3.7700534759358288</v>
      </c>
      <c r="BL14" s="14">
        <v>4.7268518518518521</v>
      </c>
      <c r="BM14" s="14">
        <v>1.4696969696969697</v>
      </c>
      <c r="BN14" s="14">
        <v>2.7816593886462884</v>
      </c>
      <c r="BO14" s="14">
        <v>3.4304932735426008</v>
      </c>
      <c r="BP14" s="14">
        <v>3.4977777777777779</v>
      </c>
      <c r="BQ14" s="14">
        <v>3.8738738738738738</v>
      </c>
      <c r="BR14" s="14">
        <v>3.3755458515283845</v>
      </c>
      <c r="BS14" s="14">
        <v>3.5776699029126213</v>
      </c>
      <c r="BT14" s="14">
        <v>3.3901098901098901</v>
      </c>
      <c r="BU14" s="14">
        <v>3.7113402061855671</v>
      </c>
      <c r="BV14" s="14">
        <v>3.7409090909090907</v>
      </c>
      <c r="BW14" s="14">
        <v>3.730232558139535</v>
      </c>
      <c r="BX14" s="14">
        <v>3.7433628318584069</v>
      </c>
      <c r="BY14" s="14">
        <v>3.140845070422535</v>
      </c>
      <c r="BZ14" s="14">
        <v>3.4065934065934065</v>
      </c>
      <c r="CA14" s="14">
        <v>3.4890829694323142</v>
      </c>
      <c r="CB14" s="14">
        <v>4.0493273542600896</v>
      </c>
      <c r="CC14" s="14">
        <v>4.0582959641255609</v>
      </c>
      <c r="CD14" s="14">
        <v>3.8018867924528301</v>
      </c>
      <c r="CE14" s="14">
        <v>3.9386792452830188</v>
      </c>
      <c r="CF14" s="14">
        <v>4.5426008968609866</v>
      </c>
      <c r="CG14" s="14">
        <v>4.8691588785046731</v>
      </c>
      <c r="CH14" s="14">
        <v>4.449664429530201</v>
      </c>
      <c r="CI14" s="14">
        <v>0.15720524017467249</v>
      </c>
      <c r="CJ14" s="14">
        <v>0.68122270742358082</v>
      </c>
      <c r="CK14" s="14">
        <v>0.14410480349344978</v>
      </c>
      <c r="CL14" s="14">
        <v>1.7467248908296942E-2</v>
      </c>
      <c r="CM14" s="14">
        <v>4.0883977900552484</v>
      </c>
      <c r="CN14" s="14">
        <v>3.8895027624309391</v>
      </c>
      <c r="CO14" s="14">
        <v>3.8846153846153846</v>
      </c>
      <c r="CP14" s="14">
        <v>3.8681318681318682</v>
      </c>
      <c r="CQ14" s="20">
        <v>0.1703056768558952</v>
      </c>
      <c r="CR14" s="20">
        <f t="shared" si="6"/>
        <v>0.82969432314410474</v>
      </c>
      <c r="CS14" s="20">
        <v>0.29257641921397382</v>
      </c>
      <c r="CT14" s="20">
        <v>0.14847161572052403</v>
      </c>
      <c r="CU14" s="20">
        <v>0.31877729257641924</v>
      </c>
      <c r="CV14" s="20">
        <v>0.24017467248908297</v>
      </c>
      <c r="CW14" s="14">
        <v>4.2756410256410255</v>
      </c>
      <c r="CX14" s="14">
        <v>4.1401273885350323</v>
      </c>
      <c r="CY14" s="14">
        <v>3.9694323144104802</v>
      </c>
      <c r="CZ14" s="15">
        <v>5.7142857142857141E-2</v>
      </c>
      <c r="DA14" s="15">
        <f t="shared" si="7"/>
        <v>0.94285714285714284</v>
      </c>
      <c r="DB14" s="14">
        <v>4.4857142857142858</v>
      </c>
      <c r="DC14" s="14">
        <v>4.5142857142857142</v>
      </c>
      <c r="DD14" s="14">
        <v>4.371428571428571</v>
      </c>
      <c r="DE14" s="15">
        <v>0.18181818181818182</v>
      </c>
      <c r="DF14" s="15">
        <f t="shared" si="8"/>
        <v>0.81818181818181812</v>
      </c>
      <c r="DG14" s="14">
        <v>4.3181818181818183</v>
      </c>
      <c r="DH14" s="14">
        <v>4.3636363636363633</v>
      </c>
      <c r="DI14" s="14">
        <v>4.2727272727272725</v>
      </c>
      <c r="DJ14" s="14">
        <v>4.3076923076923075</v>
      </c>
      <c r="DK14" s="14">
        <v>4.4423076923076925</v>
      </c>
      <c r="DL14" s="14">
        <v>4.24</v>
      </c>
      <c r="DM14" s="14">
        <v>3.72</v>
      </c>
      <c r="DN14" s="14">
        <v>3.7262569832402233</v>
      </c>
      <c r="DO14" s="14"/>
      <c r="DP14" s="15">
        <v>0.18777292576419213</v>
      </c>
      <c r="DQ14" s="15">
        <v>0.28820960698689957</v>
      </c>
      <c r="DR14" s="15">
        <v>0.37554585152838427</v>
      </c>
      <c r="DS14" s="15">
        <v>8.296943231441048E-2</v>
      </c>
      <c r="DT14" s="15">
        <v>6.5502183406113537E-2</v>
      </c>
      <c r="DU14" s="14">
        <v>4.5152838427947595</v>
      </c>
      <c r="DV14" s="14">
        <v>4.3013100436681224</v>
      </c>
      <c r="DW14" s="14">
        <v>4.5458515283842793</v>
      </c>
      <c r="DX14" s="14">
        <v>4.8777292576419216</v>
      </c>
      <c r="DY14" s="14">
        <v>4.5283842794759828</v>
      </c>
    </row>
    <row r="15" spans="1:129" x14ac:dyDescent="0.3">
      <c r="A15" s="43" t="s">
        <v>147</v>
      </c>
      <c r="B15" s="13">
        <v>5.6232427366447986E-3</v>
      </c>
      <c r="C15" s="13">
        <v>7.0290534208059988E-2</v>
      </c>
      <c r="D15" s="13">
        <v>0.3795688847235239</v>
      </c>
      <c r="E15" s="13">
        <v>0.4845360824742268</v>
      </c>
      <c r="F15" s="13">
        <v>5.9981255857544519E-2</v>
      </c>
      <c r="G15" s="13"/>
      <c r="H15" s="13"/>
      <c r="I15" s="13">
        <v>0.11152764761012184</v>
      </c>
      <c r="J15" s="13">
        <f t="shared" si="10"/>
        <v>0.88847235238987821</v>
      </c>
      <c r="K15" s="13">
        <v>2.8985507246376812E-2</v>
      </c>
      <c r="L15" s="13">
        <f t="shared" si="1"/>
        <v>0.97101449275362317</v>
      </c>
      <c r="M15" s="14">
        <v>4.1594202898550723</v>
      </c>
      <c r="N15" s="14">
        <v>4.4492753623188408</v>
      </c>
      <c r="O15" s="14">
        <v>4.2898550724637685</v>
      </c>
      <c r="P15" s="15">
        <v>3.8461538461538464E-2</v>
      </c>
      <c r="Q15" s="15">
        <f t="shared" si="2"/>
        <v>0.96153846153846156</v>
      </c>
      <c r="R15" s="14">
        <v>3.6783216783216783</v>
      </c>
      <c r="S15" s="14">
        <v>4.0944055944055942</v>
      </c>
      <c r="T15" s="14">
        <v>3.8881118881118879</v>
      </c>
      <c r="U15" s="14">
        <v>3.006779661016949</v>
      </c>
      <c r="V15" s="14">
        <v>2.935593220338983</v>
      </c>
      <c r="W15" s="14">
        <v>2.7694915254237289</v>
      </c>
      <c r="X15" s="14">
        <v>2.6169491525423729</v>
      </c>
      <c r="Y15" s="14">
        <v>2.6666666666666665</v>
      </c>
      <c r="Z15" s="14">
        <v>3.1826086956521737</v>
      </c>
      <c r="AA15" s="14">
        <v>2.5130434782608697</v>
      </c>
      <c r="AB15" s="14">
        <v>3.8283712784588442</v>
      </c>
      <c r="AC15" s="14">
        <v>4.1050788091068302</v>
      </c>
      <c r="AD15" s="14">
        <v>3.2171628721541157</v>
      </c>
      <c r="AE15" s="14">
        <v>3.945709281961471</v>
      </c>
      <c r="AF15" s="14">
        <v>3.5757575757575757</v>
      </c>
      <c r="AG15" s="14">
        <v>3.9939393939393941</v>
      </c>
      <c r="AH15" s="14">
        <v>3.581818181818182</v>
      </c>
      <c r="AI15" s="14">
        <v>4.1575757575757573</v>
      </c>
      <c r="AJ15" s="15">
        <v>0.52906976744186052</v>
      </c>
      <c r="AK15" s="15">
        <f t="shared" si="3"/>
        <v>0.47093023255813948</v>
      </c>
      <c r="AL15" s="14">
        <v>4.1686046511627906</v>
      </c>
      <c r="AM15" s="14">
        <v>4.3953488372093021</v>
      </c>
      <c r="AN15" s="14">
        <v>3.808139534883721</v>
      </c>
      <c r="AO15" s="14">
        <v>2.4491525423728815</v>
      </c>
      <c r="AP15" s="14">
        <v>2.4957983193277311</v>
      </c>
      <c r="AQ15" s="14">
        <v>2.7796610169491527</v>
      </c>
      <c r="AR15" s="14">
        <v>3.0370370370370372</v>
      </c>
      <c r="AS15" s="14">
        <v>3.1880341880341883</v>
      </c>
      <c r="AT15" s="14">
        <v>3.5254691689008042</v>
      </c>
      <c r="AU15" s="15">
        <v>0.42222222222222222</v>
      </c>
      <c r="AV15" s="15">
        <f t="shared" si="4"/>
        <v>0.57777777777777772</v>
      </c>
      <c r="AW15" s="14">
        <v>3.1809523809523808</v>
      </c>
      <c r="AX15" s="14">
        <v>3.2285714285714286</v>
      </c>
      <c r="AY15" s="14">
        <v>4.0666666666666664</v>
      </c>
      <c r="AZ15" s="15">
        <v>0.30555555555555558</v>
      </c>
      <c r="BA15" s="15">
        <f t="shared" si="5"/>
        <v>0.69444444444444442</v>
      </c>
      <c r="BB15" s="14">
        <v>3.3777777777777778</v>
      </c>
      <c r="BC15" s="14">
        <v>2.7916666666666665</v>
      </c>
      <c r="BD15" s="14">
        <v>3.2611111111111111</v>
      </c>
      <c r="BE15" s="14">
        <v>3.5943579766536966</v>
      </c>
      <c r="BF15" s="14">
        <v>3.9730807577268195</v>
      </c>
      <c r="BG15" s="14">
        <v>3.8351115421920468</v>
      </c>
      <c r="BH15" s="14">
        <v>3.7191780821917808</v>
      </c>
      <c r="BI15" s="14">
        <v>3.7912524850894633</v>
      </c>
      <c r="BJ15" s="14">
        <v>3.6217070600632244</v>
      </c>
      <c r="BK15" s="14">
        <v>4.314834578441836</v>
      </c>
      <c r="BL15" s="14">
        <v>4.3183431952662721</v>
      </c>
      <c r="BM15" s="14"/>
      <c r="BN15" s="14">
        <v>3.5454545454545454</v>
      </c>
      <c r="BO15" s="14">
        <v>3.2313575525812621</v>
      </c>
      <c r="BP15" s="14">
        <v>3.421904761904762</v>
      </c>
      <c r="BQ15" s="14">
        <v>4.2206303724928365</v>
      </c>
      <c r="BR15" s="14">
        <v>3.6924528301886794</v>
      </c>
      <c r="BS15" s="14">
        <v>3.8854054054054052</v>
      </c>
      <c r="BT15" s="14">
        <v>3.8069381598793361</v>
      </c>
      <c r="BU15" s="14">
        <v>3.7925659472422062</v>
      </c>
      <c r="BV15" s="14">
        <v>4.0550935550935554</v>
      </c>
      <c r="BW15" s="14">
        <v>3.9684439608269857</v>
      </c>
      <c r="BX15" s="14">
        <v>3.6974358974358976</v>
      </c>
      <c r="BY15" s="14">
        <v>3.3952569169960474</v>
      </c>
      <c r="BZ15" s="14">
        <v>3.5789473684210527</v>
      </c>
      <c r="CA15" s="14">
        <v>3.5238987816307406</v>
      </c>
      <c r="CB15" s="14"/>
      <c r="CC15" s="14"/>
      <c r="CD15" s="14">
        <v>3.745208568207441</v>
      </c>
      <c r="CE15" s="14">
        <v>3.8433598183881954</v>
      </c>
      <c r="CF15" s="14">
        <v>4.3795476892822025</v>
      </c>
      <c r="CG15" s="14">
        <v>3.93921568627451</v>
      </c>
      <c r="CH15" s="14">
        <v>3.8552123552123554</v>
      </c>
      <c r="CI15" s="14">
        <v>0.21649484536082475</v>
      </c>
      <c r="CJ15" s="14">
        <v>0.58106841611996252</v>
      </c>
      <c r="CK15" s="14">
        <v>0.18088097469540768</v>
      </c>
      <c r="CL15" s="14">
        <v>2.1555763823805061E-2</v>
      </c>
      <c r="CM15" s="14">
        <v>4.3025000000000002</v>
      </c>
      <c r="CN15" s="14">
        <v>4.0470879801734823</v>
      </c>
      <c r="CO15" s="14">
        <v>3.838709677419355</v>
      </c>
      <c r="CP15" s="14">
        <v>3.8097622027534417</v>
      </c>
      <c r="CQ15" s="20">
        <v>0.30963302752293576</v>
      </c>
      <c r="CR15" s="20">
        <f t="shared" si="6"/>
        <v>0.69036697247706424</v>
      </c>
      <c r="CS15" s="20">
        <v>0.18275538894095594</v>
      </c>
      <c r="CT15" s="20">
        <v>9.840674789128398E-2</v>
      </c>
      <c r="CU15" s="20">
        <v>0.44704779756326146</v>
      </c>
      <c r="CV15" s="20">
        <v>0.27179006560449859</v>
      </c>
      <c r="CW15" s="14">
        <v>4.3470105509964831</v>
      </c>
      <c r="CX15" s="14">
        <v>4.241784037558685</v>
      </c>
      <c r="CY15" s="14">
        <v>3.8603561387066541</v>
      </c>
      <c r="CZ15" s="15">
        <v>0.11739130434782609</v>
      </c>
      <c r="DA15" s="15">
        <f t="shared" si="7"/>
        <v>0.88260869565217392</v>
      </c>
      <c r="DB15" s="14">
        <v>3.7173913043478262</v>
      </c>
      <c r="DC15" s="14">
        <v>3.9565217391304346</v>
      </c>
      <c r="DD15" s="14">
        <v>3.7086956521739132</v>
      </c>
      <c r="DE15" s="15">
        <v>6.6985645933014357E-2</v>
      </c>
      <c r="DF15" s="15">
        <f t="shared" si="8"/>
        <v>0.93301435406698563</v>
      </c>
      <c r="DG15" s="14">
        <v>3.9234449760765551</v>
      </c>
      <c r="DH15" s="14">
        <v>4.0909090909090908</v>
      </c>
      <c r="DI15" s="14">
        <v>3.9665071770334928</v>
      </c>
      <c r="DJ15" s="14">
        <v>4.0701754385964914</v>
      </c>
      <c r="DK15" s="14">
        <v>4.0935672514619883</v>
      </c>
      <c r="DL15" s="14">
        <v>3.8856382978723403</v>
      </c>
      <c r="DM15" s="14">
        <v>3.771484375</v>
      </c>
      <c r="DN15" s="14">
        <v>3.9854191980558933</v>
      </c>
      <c r="DO15" s="14"/>
      <c r="DP15" s="15">
        <v>0.12277413308341144</v>
      </c>
      <c r="DQ15" s="15">
        <v>0.3036551077788191</v>
      </c>
      <c r="DR15" s="15">
        <v>0.33552014995313967</v>
      </c>
      <c r="DS15" s="15">
        <v>5.9044048734770385E-2</v>
      </c>
      <c r="DT15" s="15">
        <v>0.17900656044985941</v>
      </c>
      <c r="DU15" s="14">
        <v>4.8238050609184633</v>
      </c>
      <c r="DV15" s="14">
        <v>4.5538894095595124</v>
      </c>
      <c r="DW15" s="14">
        <v>4.5810684161199626</v>
      </c>
      <c r="DX15" s="14">
        <v>4.9765698219306467</v>
      </c>
      <c r="DY15" s="14">
        <v>4.6269915651358948</v>
      </c>
    </row>
    <row r="16" spans="1:129" x14ac:dyDescent="0.3">
      <c r="A16" s="43" t="s">
        <v>148</v>
      </c>
      <c r="B16" s="13">
        <v>0</v>
      </c>
      <c r="C16" s="13">
        <v>4.9180327868852458E-2</v>
      </c>
      <c r="D16" s="13">
        <v>0.41393442622950821</v>
      </c>
      <c r="E16" s="13">
        <v>0.36475409836065575</v>
      </c>
      <c r="F16" s="13">
        <v>0.1721311475409836</v>
      </c>
      <c r="G16" s="13">
        <v>0.50819672131147542</v>
      </c>
      <c r="H16" s="13">
        <f t="shared" si="9"/>
        <v>0.49180327868852458</v>
      </c>
      <c r="I16" s="13">
        <v>0.15573770491803279</v>
      </c>
      <c r="J16" s="13">
        <f t="shared" si="10"/>
        <v>0.84426229508196715</v>
      </c>
      <c r="K16" s="13">
        <v>0.27272727272727271</v>
      </c>
      <c r="L16" s="13">
        <f t="shared" si="1"/>
        <v>0.72727272727272729</v>
      </c>
      <c r="M16" s="14">
        <v>3.2727272727272729</v>
      </c>
      <c r="N16" s="14">
        <v>3.6363636363636362</v>
      </c>
      <c r="O16" s="14">
        <v>3.5454545454545454</v>
      </c>
      <c r="P16" s="15">
        <v>0.1111111111111111</v>
      </c>
      <c r="Q16" s="15">
        <f t="shared" si="2"/>
        <v>0.88888888888888884</v>
      </c>
      <c r="R16" s="14">
        <v>3.5873015873015874</v>
      </c>
      <c r="S16" s="14">
        <v>3.7936507936507935</v>
      </c>
      <c r="T16" s="14">
        <v>3.8412698412698414</v>
      </c>
      <c r="U16" s="14">
        <v>3.9393939393939394</v>
      </c>
      <c r="V16" s="14">
        <v>3.8333333333333335</v>
      </c>
      <c r="W16" s="14">
        <v>3.5303030303030303</v>
      </c>
      <c r="X16" s="14">
        <v>4.0909090909090908</v>
      </c>
      <c r="Y16" s="14">
        <v>3.3235294117647061</v>
      </c>
      <c r="Z16" s="14">
        <v>4.1351351351351351</v>
      </c>
      <c r="AA16" s="14">
        <v>4.1111111111111107</v>
      </c>
      <c r="AB16" s="14">
        <v>3.4117647058823528</v>
      </c>
      <c r="AC16" s="14">
        <v>3.5980392156862746</v>
      </c>
      <c r="AD16" s="14">
        <v>3.1176470588235294</v>
      </c>
      <c r="AE16" s="14">
        <v>3.7058823529411766</v>
      </c>
      <c r="AF16" s="14">
        <v>2.75</v>
      </c>
      <c r="AG16" s="14">
        <v>3.15</v>
      </c>
      <c r="AH16" s="14">
        <v>3.3</v>
      </c>
      <c r="AI16" s="14">
        <v>3.8</v>
      </c>
      <c r="AJ16" s="15">
        <v>0.36666666666666664</v>
      </c>
      <c r="AK16" s="15">
        <f t="shared" si="3"/>
        <v>0.6333333333333333</v>
      </c>
      <c r="AL16" s="14">
        <v>4.5333333333333332</v>
      </c>
      <c r="AM16" s="14">
        <v>4.5333333333333332</v>
      </c>
      <c r="AN16" s="14">
        <v>4.5666666666666664</v>
      </c>
      <c r="AO16" s="14">
        <v>3.236842105263158</v>
      </c>
      <c r="AP16" s="14">
        <v>2.9473684210526314</v>
      </c>
      <c r="AQ16" s="14">
        <v>2.9189189189189189</v>
      </c>
      <c r="AR16" s="14">
        <v>3.1818181818181817</v>
      </c>
      <c r="AS16" s="14">
        <v>3.1578947368421053</v>
      </c>
      <c r="AT16" s="14">
        <v>3.6507936507936507</v>
      </c>
      <c r="AU16" s="15">
        <v>0.5</v>
      </c>
      <c r="AV16" s="15">
        <f t="shared" si="4"/>
        <v>0.5</v>
      </c>
      <c r="AW16" s="14">
        <v>3.5</v>
      </c>
      <c r="AX16" s="14">
        <v>3.0606060606060606</v>
      </c>
      <c r="AY16" s="14">
        <v>3.8787878787878789</v>
      </c>
      <c r="AZ16" s="15">
        <v>0.38028169014084506</v>
      </c>
      <c r="BA16" s="15">
        <f t="shared" si="5"/>
        <v>0.61971830985915499</v>
      </c>
      <c r="BB16" s="14">
        <v>3.647887323943662</v>
      </c>
      <c r="BC16" s="14">
        <v>3.5211267605633805</v>
      </c>
      <c r="BD16" s="14">
        <v>3.8309859154929575</v>
      </c>
      <c r="BE16" s="14">
        <v>3.3624999999999998</v>
      </c>
      <c r="BF16" s="14">
        <v>3.869198312236287</v>
      </c>
      <c r="BG16" s="14">
        <v>4.2374999999999998</v>
      </c>
      <c r="BH16" s="14">
        <v>4.1198347107438016</v>
      </c>
      <c r="BI16" s="14">
        <v>3.5826446280991737</v>
      </c>
      <c r="BJ16" s="14">
        <v>3.6043478260869564</v>
      </c>
      <c r="BK16" s="14">
        <v>4.0193236714975846</v>
      </c>
      <c r="BL16" s="14">
        <v>4.818965517241379</v>
      </c>
      <c r="BM16" s="14">
        <v>3.0684931506849313</v>
      </c>
      <c r="BN16" s="14">
        <v>3.331967213114754</v>
      </c>
      <c r="BO16" s="14">
        <v>3.6887966804979255</v>
      </c>
      <c r="BP16" s="14">
        <v>3.7302904564315353</v>
      </c>
      <c r="BQ16" s="14">
        <v>4.1361702127659576</v>
      </c>
      <c r="BR16" s="14">
        <v>3.848360655737705</v>
      </c>
      <c r="BS16" s="14">
        <v>3.9423076923076925</v>
      </c>
      <c r="BT16" s="14">
        <v>3.8212290502793298</v>
      </c>
      <c r="BU16" s="14">
        <v>4.3565573770491799</v>
      </c>
      <c r="BV16" s="14">
        <v>3.9826839826839828</v>
      </c>
      <c r="BW16" s="14">
        <v>3.8986784140969162</v>
      </c>
      <c r="BX16" s="14">
        <v>3.8174603174603177</v>
      </c>
      <c r="BY16" s="14">
        <v>3.3170731707317072</v>
      </c>
      <c r="BZ16" s="14">
        <v>3.3333333333333335</v>
      </c>
      <c r="CA16" s="14">
        <v>3.5778688524590163</v>
      </c>
      <c r="CB16" s="14">
        <v>4.2921810699588478</v>
      </c>
      <c r="CC16" s="14">
        <v>4.398340248962656</v>
      </c>
      <c r="CD16" s="14">
        <v>3.7264573991031389</v>
      </c>
      <c r="CE16" s="14">
        <v>3.8642533936651584</v>
      </c>
      <c r="CF16" s="14">
        <v>4.7208333333333332</v>
      </c>
      <c r="CG16" s="14">
        <v>4.4261603375527425</v>
      </c>
      <c r="CH16" s="14">
        <v>4.5268817204301079</v>
      </c>
      <c r="CI16" s="14">
        <v>0.15573770491803279</v>
      </c>
      <c r="CJ16" s="14">
        <v>0.73360655737704916</v>
      </c>
      <c r="CK16" s="14">
        <v>9.0163934426229511E-2</v>
      </c>
      <c r="CL16" s="14">
        <v>2.0491803278688523E-2</v>
      </c>
      <c r="CM16" s="14">
        <v>4.2763819095477391</v>
      </c>
      <c r="CN16" s="14">
        <v>4.2010050251256281</v>
      </c>
      <c r="CO16" s="14">
        <v>3.9850746268656718</v>
      </c>
      <c r="CP16" s="14">
        <v>4</v>
      </c>
      <c r="CQ16" s="20">
        <v>0.41803278688524592</v>
      </c>
      <c r="CR16" s="20">
        <f t="shared" si="6"/>
        <v>0.58196721311475408</v>
      </c>
      <c r="CS16" s="20">
        <v>0.32377049180327871</v>
      </c>
      <c r="CT16" s="20">
        <v>0.16393442622950818</v>
      </c>
      <c r="CU16" s="20">
        <v>0.34836065573770492</v>
      </c>
      <c r="CV16" s="20">
        <v>0.16393442622950818</v>
      </c>
      <c r="CW16" s="14">
        <v>4.3184713375796182</v>
      </c>
      <c r="CX16" s="14">
        <v>4.1592356687898091</v>
      </c>
      <c r="CY16" s="14">
        <v>3.987704918032787</v>
      </c>
      <c r="CZ16" s="15">
        <v>0.54761904761904767</v>
      </c>
      <c r="DA16" s="15">
        <f t="shared" si="7"/>
        <v>0.45238095238095233</v>
      </c>
      <c r="DB16" s="14">
        <v>3.3809523809523809</v>
      </c>
      <c r="DC16" s="14">
        <v>3.5952380952380953</v>
      </c>
      <c r="DD16" s="14">
        <v>3.5476190476190474</v>
      </c>
      <c r="DE16" s="15">
        <v>0.3235294117647059</v>
      </c>
      <c r="DF16" s="15">
        <f t="shared" si="8"/>
        <v>0.67647058823529416</v>
      </c>
      <c r="DG16" s="14">
        <v>3.5294117647058822</v>
      </c>
      <c r="DH16" s="14">
        <v>3.6470588235294117</v>
      </c>
      <c r="DI16" s="14">
        <v>3.6470588235294117</v>
      </c>
      <c r="DJ16" s="14">
        <v>4.117647058823529</v>
      </c>
      <c r="DK16" s="14">
        <v>4.117647058823529</v>
      </c>
      <c r="DL16" s="14">
        <v>3.5810810810810811</v>
      </c>
      <c r="DM16" s="14">
        <v>3.9201680672268906</v>
      </c>
      <c r="DN16" s="14">
        <v>4.1032608695652177</v>
      </c>
      <c r="DO16" s="14"/>
      <c r="DP16" s="15">
        <v>0.15573770491803279</v>
      </c>
      <c r="DQ16" s="15">
        <v>0.31967213114754101</v>
      </c>
      <c r="DR16" s="15">
        <v>0.34426229508196721</v>
      </c>
      <c r="DS16" s="15">
        <v>5.3278688524590161E-2</v>
      </c>
      <c r="DT16" s="15">
        <v>0.12704918032786885</v>
      </c>
      <c r="DU16" s="14">
        <v>4.6188524590163933</v>
      </c>
      <c r="DV16" s="14">
        <v>4.278688524590164</v>
      </c>
      <c r="DW16" s="14">
        <v>4.5655737704918034</v>
      </c>
      <c r="DX16" s="14">
        <v>4.7418032786885247</v>
      </c>
      <c r="DY16" s="14">
        <v>4.3155737704918034</v>
      </c>
    </row>
    <row r="17" spans="1:129" x14ac:dyDescent="0.3">
      <c r="A17" s="43" t="s">
        <v>149</v>
      </c>
      <c r="B17" s="13">
        <v>0</v>
      </c>
      <c r="C17" s="13">
        <v>0.12307692307692308</v>
      </c>
      <c r="D17" s="13">
        <v>0.39487179487179486</v>
      </c>
      <c r="E17" s="13">
        <v>0.38974358974358975</v>
      </c>
      <c r="F17" s="13">
        <v>9.2307692307692313E-2</v>
      </c>
      <c r="G17" s="13">
        <v>0.27692307692307694</v>
      </c>
      <c r="H17" s="13">
        <f t="shared" si="9"/>
        <v>0.72307692307692306</v>
      </c>
      <c r="I17" s="13">
        <v>0.24102564102564103</v>
      </c>
      <c r="J17" s="13">
        <f t="shared" si="10"/>
        <v>0.75897435897435894</v>
      </c>
      <c r="K17" s="13"/>
      <c r="L17" s="13"/>
      <c r="M17" s="14">
        <v>4.0769230769230766</v>
      </c>
      <c r="N17" s="14">
        <v>4</v>
      </c>
      <c r="O17" s="14">
        <v>4</v>
      </c>
      <c r="P17" s="15"/>
      <c r="Q17" s="15"/>
      <c r="R17" s="14">
        <v>3.819672131147541</v>
      </c>
      <c r="S17" s="14">
        <v>4.3278688524590168</v>
      </c>
      <c r="T17" s="14">
        <v>4.1967213114754101</v>
      </c>
      <c r="U17" s="14">
        <v>3.347826086956522</v>
      </c>
      <c r="V17" s="14">
        <v>2.9710144927536231</v>
      </c>
      <c r="W17" s="14">
        <v>2.5797101449275361</v>
      </c>
      <c r="X17" s="14">
        <v>3.2318840579710146</v>
      </c>
      <c r="Y17" s="14">
        <v>2.4390243902439024</v>
      </c>
      <c r="Z17" s="14">
        <v>3.3636363636363638</v>
      </c>
      <c r="AA17" s="14">
        <v>3.4090909090909092</v>
      </c>
      <c r="AB17" s="14">
        <v>3.393258426966292</v>
      </c>
      <c r="AC17" s="14">
        <v>3.5617977528089888</v>
      </c>
      <c r="AD17" s="14">
        <v>2.3370786516853932</v>
      </c>
      <c r="AE17" s="14">
        <v>3.2134831460674156</v>
      </c>
      <c r="AF17" s="14">
        <v>3.1714285714285713</v>
      </c>
      <c r="AG17" s="14">
        <v>3.7428571428571429</v>
      </c>
      <c r="AH17" s="14">
        <v>3.1142857142857143</v>
      </c>
      <c r="AI17" s="14">
        <v>4.0857142857142854</v>
      </c>
      <c r="AJ17" s="15"/>
      <c r="AK17" s="15"/>
      <c r="AL17" s="14">
        <v>3.9122807017543861</v>
      </c>
      <c r="AM17" s="14">
        <v>4.2105263157894735</v>
      </c>
      <c r="AN17" s="14">
        <v>4.333333333333333</v>
      </c>
      <c r="AO17" s="14">
        <v>2.5744680851063828</v>
      </c>
      <c r="AP17" s="14">
        <v>2.5531914893617023</v>
      </c>
      <c r="AQ17" s="14">
        <v>2.6888888888888891</v>
      </c>
      <c r="AR17" s="14">
        <v>2.7857142857142856</v>
      </c>
      <c r="AS17" s="14">
        <v>2.6</v>
      </c>
      <c r="AT17" s="14">
        <v>3.221311475409836</v>
      </c>
      <c r="AU17" s="15"/>
      <c r="AV17" s="15"/>
      <c r="AW17" s="14">
        <v>2.893939393939394</v>
      </c>
      <c r="AX17" s="14">
        <v>2.7272727272727271</v>
      </c>
      <c r="AY17" s="14">
        <v>4.2575757575757578</v>
      </c>
      <c r="AZ17" s="15"/>
      <c r="BA17" s="15"/>
      <c r="BB17" s="14">
        <v>3.3139534883720931</v>
      </c>
      <c r="BC17" s="14">
        <v>3.0813953488372094</v>
      </c>
      <c r="BD17" s="14">
        <v>3.3255813953488373</v>
      </c>
      <c r="BE17" s="14">
        <v>3.4845360824742269</v>
      </c>
      <c r="BF17" s="14">
        <v>3.725806451612903</v>
      </c>
      <c r="BG17" s="14">
        <v>3.3316062176165802</v>
      </c>
      <c r="BH17" s="14">
        <v>3.5336787564766841</v>
      </c>
      <c r="BI17" s="14">
        <v>3.5602094240837698</v>
      </c>
      <c r="BJ17" s="14">
        <v>3.4725274725274726</v>
      </c>
      <c r="BK17" s="14">
        <v>4.2722222222222221</v>
      </c>
      <c r="BL17" s="14">
        <v>4.4512195121951219</v>
      </c>
      <c r="BM17" s="14">
        <v>3.2571428571428571</v>
      </c>
      <c r="BN17" s="14">
        <v>3.3025641025641024</v>
      </c>
      <c r="BO17" s="14">
        <v>3.0104166666666665</v>
      </c>
      <c r="BP17" s="14">
        <v>3.145077720207254</v>
      </c>
      <c r="BQ17" s="14">
        <v>4.0531914893617023</v>
      </c>
      <c r="BR17" s="14">
        <v>3.6205128205128205</v>
      </c>
      <c r="BS17" s="14">
        <v>3.7544910179640718</v>
      </c>
      <c r="BT17" s="14">
        <v>3.4714285714285715</v>
      </c>
      <c r="BU17" s="14">
        <v>3.682758620689655</v>
      </c>
      <c r="BV17" s="14">
        <v>3.8287292817679557</v>
      </c>
      <c r="BW17" s="14">
        <v>3.8595505617977528</v>
      </c>
      <c r="BX17" s="14">
        <v>3.8426966292134832</v>
      </c>
      <c r="BY17" s="14">
        <v>3.0357142857142856</v>
      </c>
      <c r="BZ17" s="14">
        <v>3.5072463768115942</v>
      </c>
      <c r="CA17" s="14">
        <v>3.3641025641025641</v>
      </c>
      <c r="CB17" s="14">
        <v>4.8783068783068781</v>
      </c>
      <c r="CC17" s="14">
        <v>4.8404255319148932</v>
      </c>
      <c r="CD17" s="14">
        <v>4.0355029585798814</v>
      </c>
      <c r="CE17" s="14">
        <v>4.0727272727272723</v>
      </c>
      <c r="CF17" s="14">
        <v>4.729166666666667</v>
      </c>
      <c r="CG17" s="14">
        <v>4.4652406417112296</v>
      </c>
      <c r="CH17" s="14">
        <v>4.3203125</v>
      </c>
      <c r="CI17" s="14">
        <v>0.17435897435897435</v>
      </c>
      <c r="CJ17" s="14">
        <v>0.62051282051282053</v>
      </c>
      <c r="CK17" s="14">
        <v>0.18461538461538463</v>
      </c>
      <c r="CL17" s="14">
        <v>2.0512820512820513E-2</v>
      </c>
      <c r="CM17" s="14">
        <v>4.4807692307692308</v>
      </c>
      <c r="CN17" s="14">
        <v>4.225806451612903</v>
      </c>
      <c r="CO17" s="14">
        <v>3.9935483870967743</v>
      </c>
      <c r="CP17" s="14">
        <v>3.9870967741935486</v>
      </c>
      <c r="CQ17" s="20"/>
      <c r="CR17" s="20">
        <f t="shared" si="6"/>
        <v>1</v>
      </c>
      <c r="CS17" s="20">
        <v>0.13846153846153847</v>
      </c>
      <c r="CT17" s="20">
        <v>0.14358974358974358</v>
      </c>
      <c r="CU17" s="20">
        <v>0.45128205128205129</v>
      </c>
      <c r="CV17" s="20">
        <v>0.26666666666666666</v>
      </c>
      <c r="CW17" s="14">
        <v>3.8109756097560976</v>
      </c>
      <c r="CX17" s="14">
        <v>3.5</v>
      </c>
      <c r="CY17" s="14">
        <v>3.7333333333333334</v>
      </c>
      <c r="CZ17" s="15"/>
      <c r="DA17" s="15"/>
      <c r="DB17" s="14">
        <v>3.2749999999999999</v>
      </c>
      <c r="DC17" s="14">
        <v>3.5249999999999999</v>
      </c>
      <c r="DD17" s="14">
        <v>3.5249999999999999</v>
      </c>
      <c r="DE17" s="15"/>
      <c r="DF17" s="15"/>
      <c r="DG17" s="14">
        <v>3.4411764705882355</v>
      </c>
      <c r="DH17" s="14">
        <v>3.7058823529411766</v>
      </c>
      <c r="DI17" s="14">
        <v>3.6176470588235294</v>
      </c>
      <c r="DJ17" s="14">
        <v>4.591836734693878</v>
      </c>
      <c r="DK17" s="14">
        <v>4.7142857142857144</v>
      </c>
      <c r="DL17" s="14">
        <v>3.75</v>
      </c>
      <c r="DM17" s="14"/>
      <c r="DN17" s="14"/>
      <c r="DO17" s="14">
        <v>3.7068062827225132</v>
      </c>
      <c r="DP17" s="15">
        <v>0.19487179487179487</v>
      </c>
      <c r="DQ17" s="15">
        <v>0.3282051282051282</v>
      </c>
      <c r="DR17" s="15">
        <v>0.30769230769230771</v>
      </c>
      <c r="DS17" s="15">
        <v>7.179487179487179E-2</v>
      </c>
      <c r="DT17" s="15">
        <v>9.7435897435897437E-2</v>
      </c>
      <c r="DU17" s="14">
        <v>4.7025641025641027</v>
      </c>
      <c r="DV17" s="14">
        <v>4.384615384615385</v>
      </c>
      <c r="DW17" s="14">
        <v>4.4564102564102566</v>
      </c>
      <c r="DX17" s="14">
        <v>4.9333333333333336</v>
      </c>
      <c r="DY17" s="14">
        <v>4.569230769230769</v>
      </c>
    </row>
    <row r="18" spans="1:129" x14ac:dyDescent="0.3">
      <c r="A18" s="43" t="s">
        <v>150</v>
      </c>
      <c r="B18" s="13">
        <v>2.7322404371584699E-3</v>
      </c>
      <c r="C18" s="13">
        <v>6.2841530054644809E-2</v>
      </c>
      <c r="D18" s="13">
        <v>0.32240437158469948</v>
      </c>
      <c r="E18" s="13">
        <v>0.50819672131147542</v>
      </c>
      <c r="F18" s="13">
        <v>0.10382513661202186</v>
      </c>
      <c r="G18" s="13">
        <v>0.34972677595628415</v>
      </c>
      <c r="H18" s="13">
        <f t="shared" si="9"/>
        <v>0.6502732240437159</v>
      </c>
      <c r="I18" s="13">
        <v>8.4699453551912565E-2</v>
      </c>
      <c r="J18" s="13">
        <f t="shared" si="10"/>
        <v>0.91530054644808745</v>
      </c>
      <c r="K18" s="13"/>
      <c r="L18" s="13"/>
      <c r="M18" s="14">
        <v>2.9230769230769229</v>
      </c>
      <c r="N18" s="14">
        <v>3.0833333333333335</v>
      </c>
      <c r="O18" s="14">
        <v>3.0833333333333335</v>
      </c>
      <c r="P18" s="15"/>
      <c r="Q18" s="15"/>
      <c r="R18" s="14">
        <v>3.7457627118644066</v>
      </c>
      <c r="S18" s="14">
        <v>4.1355932203389827</v>
      </c>
      <c r="T18" s="14">
        <v>4.1186440677966099</v>
      </c>
      <c r="U18" s="14">
        <v>3.0892857142857144</v>
      </c>
      <c r="V18" s="14">
        <v>2.6785714285714284</v>
      </c>
      <c r="W18" s="14">
        <v>2.6339285714285716</v>
      </c>
      <c r="X18" s="14">
        <v>2.4464285714285716</v>
      </c>
      <c r="Y18" s="14">
        <v>2.9642857142857144</v>
      </c>
      <c r="Z18" s="14">
        <v>3.7586206896551726</v>
      </c>
      <c r="AA18" s="14">
        <v>3.2068965517241379</v>
      </c>
      <c r="AB18" s="14">
        <v>4.3832335329341321</v>
      </c>
      <c r="AC18" s="14">
        <v>4.1736526946107784</v>
      </c>
      <c r="AD18" s="14">
        <v>3.4910179640718564</v>
      </c>
      <c r="AE18" s="14">
        <v>3.8502994011976046</v>
      </c>
      <c r="AF18" s="14">
        <v>3.6097560975609757</v>
      </c>
      <c r="AG18" s="14">
        <v>3.6829268292682928</v>
      </c>
      <c r="AH18" s="14">
        <v>3.5365853658536586</v>
      </c>
      <c r="AI18" s="14">
        <v>4.024390243902439</v>
      </c>
      <c r="AJ18" s="15"/>
      <c r="AK18" s="15"/>
      <c r="AL18" s="14">
        <v>4.2173913043478262</v>
      </c>
      <c r="AM18" s="14">
        <v>4.5362318840579707</v>
      </c>
      <c r="AN18" s="14">
        <v>3.4492753623188408</v>
      </c>
      <c r="AO18" s="14">
        <v>2.806451612903226</v>
      </c>
      <c r="AP18" s="14">
        <v>2.774193548387097</v>
      </c>
      <c r="AQ18" s="14">
        <v>3.7</v>
      </c>
      <c r="AR18" s="14">
        <v>3.5185185185185186</v>
      </c>
      <c r="AS18" s="14">
        <v>3.8275862068965516</v>
      </c>
      <c r="AT18" s="14">
        <v>3.6774193548387095</v>
      </c>
      <c r="AU18" s="15"/>
      <c r="AV18" s="15"/>
      <c r="AW18" s="14">
        <v>3.4464285714285716</v>
      </c>
      <c r="AX18" s="14">
        <v>3.5267857142857144</v>
      </c>
      <c r="AY18" s="14">
        <v>4.0446428571428568</v>
      </c>
      <c r="AZ18" s="15"/>
      <c r="BA18" s="15"/>
      <c r="BB18" s="14">
        <v>4.0916030534351142</v>
      </c>
      <c r="BC18" s="14">
        <v>3.7557251908396947</v>
      </c>
      <c r="BD18" s="14">
        <v>3.8244274809160306</v>
      </c>
      <c r="BE18" s="14">
        <v>3.8338028169014087</v>
      </c>
      <c r="BF18" s="14">
        <v>3.8247126436781609</v>
      </c>
      <c r="BG18" s="14">
        <v>3.615819209039548</v>
      </c>
      <c r="BH18" s="14">
        <v>3.5923753665689149</v>
      </c>
      <c r="BI18" s="14">
        <v>3.8210227272727271</v>
      </c>
      <c r="BJ18" s="14">
        <v>3.6745562130177514</v>
      </c>
      <c r="BK18" s="14">
        <v>4.3137829912023458</v>
      </c>
      <c r="BL18" s="14">
        <v>4.518987341772152</v>
      </c>
      <c r="BM18" s="14">
        <v>3.1585365853658538</v>
      </c>
      <c r="BN18" s="14">
        <v>3.557377049180328</v>
      </c>
      <c r="BO18" s="14">
        <v>3.1944444444444446</v>
      </c>
      <c r="BP18" s="14">
        <v>3.4180790960451977</v>
      </c>
      <c r="BQ18" s="14">
        <v>4.0314285714285711</v>
      </c>
      <c r="BR18" s="14">
        <v>3.1873278236914602</v>
      </c>
      <c r="BS18" s="14">
        <v>3.6708860759493671</v>
      </c>
      <c r="BT18" s="14">
        <v>3.5564202334630348</v>
      </c>
      <c r="BU18" s="14">
        <v>3.8167701863354035</v>
      </c>
      <c r="BV18" s="14">
        <v>3.5754716981132075</v>
      </c>
      <c r="BW18" s="14">
        <v>3.5598705501618122</v>
      </c>
      <c r="BX18" s="14">
        <v>3.7756410256410255</v>
      </c>
      <c r="BY18" s="14">
        <v>3.3796296296296298</v>
      </c>
      <c r="BZ18" s="14">
        <v>3.5080645161290325</v>
      </c>
      <c r="CA18" s="14">
        <v>3.2896174863387979</v>
      </c>
      <c r="CB18" s="14">
        <v>4.5408450704225354</v>
      </c>
      <c r="CC18" s="14">
        <v>4.5646067415730336</v>
      </c>
      <c r="CD18" s="14">
        <v>3.7070707070707072</v>
      </c>
      <c r="CE18" s="14">
        <v>3.781569965870307</v>
      </c>
      <c r="CF18" s="14">
        <v>5.0309859154929581</v>
      </c>
      <c r="CG18" s="14">
        <v>4.9035087719298245</v>
      </c>
      <c r="CH18" s="14">
        <v>4.666666666666667</v>
      </c>
      <c r="CI18" s="14">
        <v>0.2103825136612022</v>
      </c>
      <c r="CJ18" s="14">
        <v>0.62841530054644812</v>
      </c>
      <c r="CK18" s="14">
        <v>0.13661202185792351</v>
      </c>
      <c r="CL18" s="14">
        <v>2.4590163934426229E-2</v>
      </c>
      <c r="CM18" s="14">
        <v>4.2050359712230216</v>
      </c>
      <c r="CN18" s="14">
        <v>3.9856630824372759</v>
      </c>
      <c r="CO18" s="14">
        <v>3.7949640287769784</v>
      </c>
      <c r="CP18" s="14">
        <v>3.895306859205776</v>
      </c>
      <c r="CQ18" s="20"/>
      <c r="CR18" s="20">
        <f t="shared" si="6"/>
        <v>1</v>
      </c>
      <c r="CS18" s="20">
        <v>0.42896174863387976</v>
      </c>
      <c r="CT18" s="20">
        <v>0.13114754098360656</v>
      </c>
      <c r="CU18" s="20">
        <v>0.24590163934426229</v>
      </c>
      <c r="CV18" s="20">
        <v>0.19398907103825136</v>
      </c>
      <c r="CW18" s="14">
        <v>4.3434343434343434</v>
      </c>
      <c r="CX18" s="14">
        <v>4.2512562814070352</v>
      </c>
      <c r="CY18" s="14">
        <v>3.9480874316939891</v>
      </c>
      <c r="CZ18" s="15"/>
      <c r="DA18" s="15"/>
      <c r="DB18" s="14">
        <v>3.4666666666666668</v>
      </c>
      <c r="DC18" s="14">
        <v>3.6533333333333333</v>
      </c>
      <c r="DD18" s="14">
        <v>3.7466666666666666</v>
      </c>
      <c r="DE18" s="15"/>
      <c r="DF18" s="15"/>
      <c r="DG18" s="14">
        <v>3.7205882352941178</v>
      </c>
      <c r="DH18" s="14">
        <v>3.7941176470588234</v>
      </c>
      <c r="DI18" s="14">
        <v>3.75</v>
      </c>
      <c r="DJ18" s="14">
        <v>3.85</v>
      </c>
      <c r="DK18" s="14">
        <v>4.0666666666666664</v>
      </c>
      <c r="DL18" s="14">
        <v>3.762295081967213</v>
      </c>
      <c r="DM18" s="14"/>
      <c r="DN18" s="14"/>
      <c r="DO18" s="14">
        <v>3.8328690807799441</v>
      </c>
      <c r="DP18" s="15">
        <v>0.14754098360655737</v>
      </c>
      <c r="DQ18" s="15">
        <v>0.32786885245901637</v>
      </c>
      <c r="DR18" s="15">
        <v>0.29508196721311475</v>
      </c>
      <c r="DS18" s="15">
        <v>5.737704918032787E-2</v>
      </c>
      <c r="DT18" s="15">
        <v>0.1721311475409836</v>
      </c>
      <c r="DU18" s="14">
        <v>4.7158469945355188</v>
      </c>
      <c r="DV18" s="14">
        <v>4.5327868852459012</v>
      </c>
      <c r="DW18" s="14">
        <v>4.527322404371585</v>
      </c>
      <c r="DX18" s="14">
        <v>4.9234972677595632</v>
      </c>
      <c r="DY18" s="14">
        <v>4.5409836065573774</v>
      </c>
    </row>
    <row r="19" spans="1:129" x14ac:dyDescent="0.3">
      <c r="A19" s="43" t="s">
        <v>151</v>
      </c>
      <c r="B19" s="13">
        <v>0</v>
      </c>
      <c r="C19" s="13">
        <v>2.4390243902439025E-2</v>
      </c>
      <c r="D19" s="13">
        <v>0.3048780487804878</v>
      </c>
      <c r="E19" s="13">
        <v>0.53658536585365857</v>
      </c>
      <c r="F19" s="13">
        <v>0.13414634146341464</v>
      </c>
      <c r="G19" s="13"/>
      <c r="H19" s="13"/>
      <c r="I19" s="13">
        <v>0.21951219512195122</v>
      </c>
      <c r="J19" s="13">
        <f t="shared" si="10"/>
        <v>0.78048780487804881</v>
      </c>
      <c r="K19" s="13"/>
      <c r="L19" s="13"/>
      <c r="M19" s="14">
        <v>4.25</v>
      </c>
      <c r="N19" s="14">
        <v>4</v>
      </c>
      <c r="O19" s="14">
        <v>3.75</v>
      </c>
      <c r="P19" s="15"/>
      <c r="Q19" s="15"/>
      <c r="R19" s="14">
        <v>3.9545454545454546</v>
      </c>
      <c r="S19" s="14">
        <v>4.2727272727272725</v>
      </c>
      <c r="T19" s="14">
        <v>4.0909090909090908</v>
      </c>
      <c r="U19" s="14">
        <v>4.1071428571428568</v>
      </c>
      <c r="V19" s="14">
        <v>4.1071428571428568</v>
      </c>
      <c r="W19" s="14">
        <v>3.6071428571428572</v>
      </c>
      <c r="X19" s="14">
        <v>3.9642857142857144</v>
      </c>
      <c r="Y19" s="14">
        <v>3.5</v>
      </c>
      <c r="Z19" s="14">
        <v>3.8888888888888888</v>
      </c>
      <c r="AA19" s="14">
        <v>3.8888888888888888</v>
      </c>
      <c r="AB19" s="14">
        <v>3.9750000000000001</v>
      </c>
      <c r="AC19" s="14">
        <v>3.875</v>
      </c>
      <c r="AD19" s="14">
        <v>3.125</v>
      </c>
      <c r="AE19" s="14">
        <v>3.8250000000000002</v>
      </c>
      <c r="AF19" s="14">
        <v>4</v>
      </c>
      <c r="AG19" s="14">
        <v>4.1052631578947372</v>
      </c>
      <c r="AH19" s="14">
        <v>3.7894736842105261</v>
      </c>
      <c r="AI19" s="14">
        <v>4.1578947368421053</v>
      </c>
      <c r="AJ19" s="15"/>
      <c r="AK19" s="15"/>
      <c r="AL19" s="14">
        <v>4.5862068965517242</v>
      </c>
      <c r="AM19" s="14">
        <v>4.5862068965517242</v>
      </c>
      <c r="AN19" s="14">
        <v>4.931034482758621</v>
      </c>
      <c r="AO19" s="14">
        <v>3.5</v>
      </c>
      <c r="AP19" s="14">
        <v>3.6111111111111112</v>
      </c>
      <c r="AQ19" s="14">
        <v>3.2222222222222223</v>
      </c>
      <c r="AR19" s="14">
        <v>3.8125</v>
      </c>
      <c r="AS19" s="14">
        <v>3.4444444444444446</v>
      </c>
      <c r="AT19" s="14">
        <v>3.8367346938775508</v>
      </c>
      <c r="AU19" s="15"/>
      <c r="AV19" s="15"/>
      <c r="AW19" s="14">
        <v>3.9545454545454546</v>
      </c>
      <c r="AX19" s="14">
        <v>3.7272727272727271</v>
      </c>
      <c r="AY19" s="14">
        <v>4.4090909090909092</v>
      </c>
      <c r="AZ19" s="15"/>
      <c r="BA19" s="15"/>
      <c r="BB19" s="14">
        <v>4.1315789473684212</v>
      </c>
      <c r="BC19" s="14">
        <v>4.0526315789473681</v>
      </c>
      <c r="BD19" s="14">
        <v>4.1052631578947372</v>
      </c>
      <c r="BE19" s="14">
        <v>4.1481481481481479</v>
      </c>
      <c r="BF19" s="14">
        <v>4.0126582278481013</v>
      </c>
      <c r="BG19" s="14">
        <v>3.9753086419753085</v>
      </c>
      <c r="BH19" s="14">
        <v>3.8860759493670884</v>
      </c>
      <c r="BI19" s="14">
        <v>3.8607594936708862</v>
      </c>
      <c r="BJ19" s="14">
        <v>3.7567567567567566</v>
      </c>
      <c r="BK19" s="14">
        <v>4.5270270270270272</v>
      </c>
      <c r="BL19" s="14">
        <v>4.9102564102564106</v>
      </c>
      <c r="BM19" s="14">
        <v>3.62</v>
      </c>
      <c r="BN19" s="14">
        <v>3.8048780487804876</v>
      </c>
      <c r="BO19" s="14">
        <v>3.8536585365853657</v>
      </c>
      <c r="BP19" s="14">
        <v>3.9146341463414633</v>
      </c>
      <c r="BQ19" s="14">
        <v>4.2750000000000004</v>
      </c>
      <c r="BR19" s="14">
        <v>4.1341463414634143</v>
      </c>
      <c r="BS19" s="14">
        <v>4</v>
      </c>
      <c r="BT19" s="14">
        <v>4.15625</v>
      </c>
      <c r="BU19" s="14">
        <v>4.5679012345679011</v>
      </c>
      <c r="BV19" s="14">
        <v>4.0512820512820511</v>
      </c>
      <c r="BW19" s="14">
        <v>4</v>
      </c>
      <c r="BX19" s="14">
        <v>4.4901960784313726</v>
      </c>
      <c r="BY19" s="14">
        <v>4.3125</v>
      </c>
      <c r="BZ19" s="14">
        <v>4.3809523809523814</v>
      </c>
      <c r="CA19" s="14">
        <v>3.9268292682926829</v>
      </c>
      <c r="CB19" s="14">
        <v>4.556962025316456</v>
      </c>
      <c r="CC19" s="14">
        <v>4.3291139240506329</v>
      </c>
      <c r="CD19" s="14">
        <v>4.2428571428571429</v>
      </c>
      <c r="CE19" s="14">
        <v>4.126760563380282</v>
      </c>
      <c r="CF19" s="14">
        <v>5.1012658227848098</v>
      </c>
      <c r="CG19" s="14">
        <v>4.706666666666667</v>
      </c>
      <c r="CH19" s="14">
        <v>4.68</v>
      </c>
      <c r="CI19" s="14">
        <v>0.13414634146341464</v>
      </c>
      <c r="CJ19" s="14">
        <v>0.68292682926829273</v>
      </c>
      <c r="CK19" s="14">
        <v>0.13414634146341464</v>
      </c>
      <c r="CL19" s="14">
        <v>4.878048780487805E-2</v>
      </c>
      <c r="CM19" s="14">
        <v>4.4057971014492754</v>
      </c>
      <c r="CN19" s="14">
        <v>4.2898550724637685</v>
      </c>
      <c r="CO19" s="14">
        <v>4.2028985507246377</v>
      </c>
      <c r="CP19" s="14">
        <v>4.27536231884058</v>
      </c>
      <c r="CQ19" s="20"/>
      <c r="CR19" s="20">
        <f t="shared" si="6"/>
        <v>1</v>
      </c>
      <c r="CS19" s="20">
        <v>0.3048780487804878</v>
      </c>
      <c r="CT19" s="20">
        <v>0.25609756097560976</v>
      </c>
      <c r="CU19" s="20">
        <v>0.34146341463414637</v>
      </c>
      <c r="CV19" s="20">
        <v>9.7560975609756101E-2</v>
      </c>
      <c r="CW19" s="14">
        <v>4.7636363636363637</v>
      </c>
      <c r="CX19" s="14">
        <v>4.6909090909090905</v>
      </c>
      <c r="CY19" s="14">
        <v>4.2560975609756095</v>
      </c>
      <c r="CZ19" s="15"/>
      <c r="DA19" s="15"/>
      <c r="DB19" s="14">
        <v>4.458333333333333</v>
      </c>
      <c r="DC19" s="14">
        <v>4.583333333333333</v>
      </c>
      <c r="DD19" s="14">
        <v>4.541666666666667</v>
      </c>
      <c r="DE19" s="15"/>
      <c r="DF19" s="15"/>
      <c r="DG19" s="14">
        <v>3.6666666666666665</v>
      </c>
      <c r="DH19" s="14">
        <v>3.7777777777777777</v>
      </c>
      <c r="DI19" s="14">
        <v>3.8333333333333335</v>
      </c>
      <c r="DJ19" s="14">
        <v>4.5925925925925926</v>
      </c>
      <c r="DK19" s="14">
        <v>4.666666666666667</v>
      </c>
      <c r="DL19" s="14">
        <v>4.2051282051282053</v>
      </c>
      <c r="DM19" s="14"/>
      <c r="DN19" s="14"/>
      <c r="DO19" s="14">
        <v>4.2926829268292686</v>
      </c>
      <c r="DP19" s="15">
        <v>6.097560975609756E-2</v>
      </c>
      <c r="DQ19" s="15">
        <v>0.28048780487804881</v>
      </c>
      <c r="DR19" s="15">
        <v>0.45121951219512196</v>
      </c>
      <c r="DS19" s="15">
        <v>0.13414634146341464</v>
      </c>
      <c r="DT19" s="15">
        <v>7.3170731707317069E-2</v>
      </c>
      <c r="DU19" s="14">
        <v>4.6463414634146343</v>
      </c>
      <c r="DV19" s="14">
        <v>4.5487804878048781</v>
      </c>
      <c r="DW19" s="14">
        <v>4.8292682926829267</v>
      </c>
      <c r="DX19" s="14">
        <v>5.0487804878048781</v>
      </c>
      <c r="DY19" s="14">
        <v>4.9268292682926829</v>
      </c>
    </row>
    <row r="20" spans="1:129" x14ac:dyDescent="0.3">
      <c r="A20" s="43" t="s">
        <v>152</v>
      </c>
      <c r="B20" s="13"/>
      <c r="C20" s="13"/>
      <c r="D20" s="13"/>
      <c r="E20" s="13"/>
      <c r="F20" s="13"/>
      <c r="G20" s="13">
        <v>0.21860465116279071</v>
      </c>
      <c r="H20" s="13">
        <f t="shared" si="9"/>
        <v>0.78139534883720929</v>
      </c>
      <c r="I20" s="13">
        <v>0.22325581395348837</v>
      </c>
      <c r="J20" s="13">
        <f t="shared" si="10"/>
        <v>0.77674418604651163</v>
      </c>
      <c r="K20" s="13">
        <v>0.1875</v>
      </c>
      <c r="L20" s="13">
        <f t="shared" si="1"/>
        <v>0.8125</v>
      </c>
      <c r="M20" s="14">
        <v>4.9375</v>
      </c>
      <c r="N20" s="14">
        <v>5.3125</v>
      </c>
      <c r="O20" s="14">
        <v>5.25</v>
      </c>
      <c r="P20" s="15">
        <v>7.8947368421052627E-2</v>
      </c>
      <c r="Q20" s="15">
        <f t="shared" si="2"/>
        <v>0.92105263157894735</v>
      </c>
      <c r="R20" s="14">
        <v>4</v>
      </c>
      <c r="S20" s="14">
        <v>4.4473684210526319</v>
      </c>
      <c r="T20" s="14">
        <v>4.4210526315789478</v>
      </c>
      <c r="U20" s="14">
        <v>3.0517241379310347</v>
      </c>
      <c r="V20" s="14">
        <v>2.8275862068965516</v>
      </c>
      <c r="W20" s="14">
        <v>2.8275862068965516</v>
      </c>
      <c r="X20" s="14">
        <v>2.8448275862068964</v>
      </c>
      <c r="Y20" s="14">
        <v>2.5681818181818183</v>
      </c>
      <c r="Z20" s="14">
        <v>3.1363636363636362</v>
      </c>
      <c r="AA20" s="14">
        <v>2.75</v>
      </c>
      <c r="AB20" s="14">
        <v>4.0620689655172413</v>
      </c>
      <c r="AC20" s="14">
        <v>3.8827586206896552</v>
      </c>
      <c r="AD20" s="14">
        <v>2.9379310344827587</v>
      </c>
      <c r="AE20" s="14">
        <v>3.4827586206896552</v>
      </c>
      <c r="AF20" s="14">
        <v>3.7866666666666666</v>
      </c>
      <c r="AG20" s="14">
        <v>4.0933333333333337</v>
      </c>
      <c r="AH20" s="14">
        <v>3.6933333333333334</v>
      </c>
      <c r="AI20" s="14">
        <v>4.24</v>
      </c>
      <c r="AJ20" s="15">
        <v>8.1818181818181818E-2</v>
      </c>
      <c r="AK20" s="15">
        <f t="shared" si="3"/>
        <v>0.91818181818181821</v>
      </c>
      <c r="AL20" s="14">
        <v>3.9272727272727272</v>
      </c>
      <c r="AM20" s="14">
        <v>4.1545454545454543</v>
      </c>
      <c r="AN20" s="14">
        <v>3.3818181818181818</v>
      </c>
      <c r="AO20" s="14">
        <v>2.8125</v>
      </c>
      <c r="AP20" s="14">
        <v>2.7234042553191489</v>
      </c>
      <c r="AQ20" s="14">
        <v>3.3617021276595747</v>
      </c>
      <c r="AR20" s="14">
        <v>3.6923076923076925</v>
      </c>
      <c r="AS20" s="14">
        <v>3.4468085106382977</v>
      </c>
      <c r="AT20" s="14">
        <v>3.6086956521739131</v>
      </c>
      <c r="AU20" s="15">
        <v>0.46341463414634149</v>
      </c>
      <c r="AV20" s="15">
        <f t="shared" si="4"/>
        <v>0.53658536585365857</v>
      </c>
      <c r="AW20" s="14">
        <v>3.5853658536585367</v>
      </c>
      <c r="AX20" s="14">
        <v>3.4024390243902438</v>
      </c>
      <c r="AY20" s="14">
        <v>4.4268292682926829</v>
      </c>
      <c r="AZ20" s="15">
        <v>0.41379310344827586</v>
      </c>
      <c r="BA20" s="15">
        <f t="shared" si="5"/>
        <v>0.5862068965517242</v>
      </c>
      <c r="BB20" s="14">
        <v>4.4137931034482758</v>
      </c>
      <c r="BC20" s="14">
        <v>3.9310344827586206</v>
      </c>
      <c r="BD20" s="14">
        <v>4.068965517241379</v>
      </c>
      <c r="BE20" s="14">
        <v>3.961904761904762</v>
      </c>
      <c r="BF20" s="14">
        <v>4.4439024390243906</v>
      </c>
      <c r="BG20" s="14">
        <v>4.15962441314554</v>
      </c>
      <c r="BH20" s="14">
        <v>4.0813397129186599</v>
      </c>
      <c r="BI20" s="14">
        <v>3.9853658536585366</v>
      </c>
      <c r="BJ20" s="14">
        <v>3.9798994974874371</v>
      </c>
      <c r="BK20" s="14">
        <v>4.2157894736842101</v>
      </c>
      <c r="BL20" s="14">
        <v>4.3526315789473689</v>
      </c>
      <c r="BM20" s="14">
        <v>3.7699115044247788</v>
      </c>
      <c r="BN20" s="14">
        <v>3.688372093023256</v>
      </c>
      <c r="BO20" s="14">
        <v>3.4245283018867925</v>
      </c>
      <c r="BP20" s="14">
        <v>3.5660377358490565</v>
      </c>
      <c r="BQ20" s="14">
        <v>3.9238095238095236</v>
      </c>
      <c r="BR20" s="14">
        <v>3.5305164319248825</v>
      </c>
      <c r="BS20" s="14">
        <v>3.7127659574468086</v>
      </c>
      <c r="BT20" s="14">
        <v>3.5816993464052289</v>
      </c>
      <c r="BU20" s="14">
        <v>3.9295774647887325</v>
      </c>
      <c r="BV20" s="14">
        <v>4.0102040816326534</v>
      </c>
      <c r="BW20" s="14">
        <v>3.9238578680203045</v>
      </c>
      <c r="BX20" s="14">
        <v>4.0576923076923075</v>
      </c>
      <c r="BY20" s="14">
        <v>3.9402985074626864</v>
      </c>
      <c r="BZ20" s="14">
        <v>4.0133333333333336</v>
      </c>
      <c r="CA20" s="14">
        <v>3.516279069767442</v>
      </c>
      <c r="CB20" s="14">
        <v>4.9805825242718447</v>
      </c>
      <c r="CC20" s="14">
        <v>4.9423076923076925</v>
      </c>
      <c r="CD20" s="14">
        <v>4.1243243243243244</v>
      </c>
      <c r="CE20" s="14">
        <v>4.2282608695652177</v>
      </c>
      <c r="CF20" s="14">
        <v>5.2547169811320753</v>
      </c>
      <c r="CG20" s="14">
        <v>4.9000000000000004</v>
      </c>
      <c r="CH20" s="14">
        <v>5.0253164556962027</v>
      </c>
      <c r="CI20" s="14">
        <v>0.11162790697674418</v>
      </c>
      <c r="CJ20" s="14">
        <v>0.67441860465116277</v>
      </c>
      <c r="CK20" s="14">
        <v>0.18139534883720931</v>
      </c>
      <c r="CL20" s="14">
        <v>3.255813953488372E-2</v>
      </c>
      <c r="CM20" s="14">
        <v>4.5621621621621617</v>
      </c>
      <c r="CN20" s="14">
        <v>4.306451612903226</v>
      </c>
      <c r="CO20" s="14">
        <v>3.8716577540106951</v>
      </c>
      <c r="CP20" s="14">
        <v>3.893048128342246</v>
      </c>
      <c r="CQ20" s="20">
        <v>0.19534883720930232</v>
      </c>
      <c r="CR20" s="20">
        <f t="shared" si="6"/>
        <v>0.8046511627906977</v>
      </c>
      <c r="CS20" s="20">
        <v>0.11627906976744186</v>
      </c>
      <c r="CT20" s="20">
        <v>6.5116279069767441E-2</v>
      </c>
      <c r="CU20" s="20">
        <v>0.55813953488372092</v>
      </c>
      <c r="CV20" s="20">
        <v>0.26046511627906976</v>
      </c>
      <c r="CW20" s="14">
        <v>4.564516129032258</v>
      </c>
      <c r="CX20" s="14">
        <v>4.634408602150538</v>
      </c>
      <c r="CY20" s="14">
        <v>4.2744186046511627</v>
      </c>
      <c r="CZ20" s="15">
        <v>0.2537313432835821</v>
      </c>
      <c r="DA20" s="15">
        <f t="shared" si="7"/>
        <v>0.74626865671641784</v>
      </c>
      <c r="DB20" s="14">
        <v>3.8059701492537314</v>
      </c>
      <c r="DC20" s="14">
        <v>4.044776119402985</v>
      </c>
      <c r="DD20" s="14">
        <v>4</v>
      </c>
      <c r="DE20" s="15">
        <v>0.2857142857142857</v>
      </c>
      <c r="DF20" s="15">
        <f t="shared" si="8"/>
        <v>0.7142857142857143</v>
      </c>
      <c r="DG20" s="14">
        <v>4.166666666666667</v>
      </c>
      <c r="DH20" s="14">
        <v>4.2380952380952381</v>
      </c>
      <c r="DI20" s="14">
        <v>4.2142857142857144</v>
      </c>
      <c r="DJ20" s="14">
        <v>4.3269230769230766</v>
      </c>
      <c r="DK20" s="14">
        <v>4.4230769230769234</v>
      </c>
      <c r="DL20" s="14">
        <v>4.0454545454545459</v>
      </c>
      <c r="DM20" s="14">
        <v>3.9099526066350712</v>
      </c>
      <c r="DN20" s="14">
        <v>4.0853658536585362</v>
      </c>
      <c r="DO20" s="14"/>
      <c r="DP20" s="15">
        <v>0.14883720930232558</v>
      </c>
      <c r="DQ20" s="15">
        <v>0.22790697674418606</v>
      </c>
      <c r="DR20" s="15">
        <v>0.36744186046511629</v>
      </c>
      <c r="DS20" s="15">
        <v>0.10697674418604651</v>
      </c>
      <c r="DT20" s="15">
        <v>0.14883720930232558</v>
      </c>
      <c r="DU20" s="14">
        <v>4.8744186046511624</v>
      </c>
      <c r="DV20" s="14">
        <v>4.5860465116279068</v>
      </c>
      <c r="DW20" s="14">
        <v>4.6976744186046515</v>
      </c>
      <c r="DX20" s="14">
        <v>5.0093023255813955</v>
      </c>
      <c r="DY20" s="14">
        <v>4.6418604651162791</v>
      </c>
    </row>
    <row r="21" spans="1:129" x14ac:dyDescent="0.3">
      <c r="A21" s="43" t="s">
        <v>153</v>
      </c>
      <c r="B21" s="13">
        <v>9.5238095238095247E-3</v>
      </c>
      <c r="C21" s="13">
        <v>0.14285714285714285</v>
      </c>
      <c r="D21" s="13">
        <v>0.25714285714285712</v>
      </c>
      <c r="E21" s="13">
        <v>0.54285714285714282</v>
      </c>
      <c r="F21" s="13">
        <v>4.7619047619047616E-2</v>
      </c>
      <c r="G21" s="13"/>
      <c r="H21" s="13"/>
      <c r="I21" s="13">
        <v>0.26666666666666666</v>
      </c>
      <c r="J21" s="13">
        <f t="shared" si="10"/>
        <v>0.73333333333333339</v>
      </c>
      <c r="K21" s="13"/>
      <c r="L21" s="13"/>
      <c r="M21" s="14">
        <v>3</v>
      </c>
      <c r="N21" s="14">
        <v>3</v>
      </c>
      <c r="O21" s="14">
        <v>3</v>
      </c>
      <c r="P21" s="15"/>
      <c r="Q21" s="15"/>
      <c r="R21" s="14">
        <v>3.4285714285714284</v>
      </c>
      <c r="S21" s="14">
        <v>3.5714285714285716</v>
      </c>
      <c r="T21" s="14">
        <v>3.4285714285714284</v>
      </c>
      <c r="U21" s="14">
        <v>2.9444444444444446</v>
      </c>
      <c r="V21" s="14">
        <v>2.6944444444444446</v>
      </c>
      <c r="W21" s="14">
        <v>2.7222222222222223</v>
      </c>
      <c r="X21" s="14">
        <v>2.8888888888888888</v>
      </c>
      <c r="Y21" s="14">
        <v>2.6538461538461537</v>
      </c>
      <c r="Z21" s="14">
        <v>3.0357142857142856</v>
      </c>
      <c r="AA21" s="14">
        <v>3.0357142857142856</v>
      </c>
      <c r="AB21" s="14">
        <v>2.8409090909090908</v>
      </c>
      <c r="AC21" s="14">
        <v>3.1363636363636362</v>
      </c>
      <c r="AD21" s="14">
        <v>2.4772727272727271</v>
      </c>
      <c r="AE21" s="14">
        <v>2.6590909090909092</v>
      </c>
      <c r="AF21" s="14">
        <v>2.6666666666666665</v>
      </c>
      <c r="AG21" s="14">
        <v>3.6666666666666665</v>
      </c>
      <c r="AH21" s="14">
        <v>3.2083333333333335</v>
      </c>
      <c r="AI21" s="14">
        <v>3.625</v>
      </c>
      <c r="AJ21" s="15">
        <v>0.34615384615384615</v>
      </c>
      <c r="AK21" s="15">
        <f t="shared" si="3"/>
        <v>0.65384615384615385</v>
      </c>
      <c r="AL21" s="14">
        <v>3.5384615384615383</v>
      </c>
      <c r="AM21" s="14">
        <v>3.3461538461538463</v>
      </c>
      <c r="AN21" s="14">
        <v>2.9230769230769229</v>
      </c>
      <c r="AO21" s="14">
        <v>2.4285714285714284</v>
      </c>
      <c r="AP21" s="14">
        <v>2.5357142857142856</v>
      </c>
      <c r="AQ21" s="14">
        <v>2.1851851851851851</v>
      </c>
      <c r="AR21" s="14">
        <v>3.1428571428571428</v>
      </c>
      <c r="AS21" s="14">
        <v>2.4444444444444446</v>
      </c>
      <c r="AT21" s="14">
        <v>3.4375</v>
      </c>
      <c r="AU21" s="15">
        <v>0.57777777777777772</v>
      </c>
      <c r="AV21" s="15">
        <f t="shared" si="4"/>
        <v>0.42222222222222228</v>
      </c>
      <c r="AW21" s="14">
        <v>3.2666666666666666</v>
      </c>
      <c r="AX21" s="14">
        <v>2.7555555555555555</v>
      </c>
      <c r="AY21" s="14">
        <v>3.8222222222222224</v>
      </c>
      <c r="AZ21" s="15">
        <v>0.24444444444444444</v>
      </c>
      <c r="BA21" s="15">
        <f t="shared" si="5"/>
        <v>0.75555555555555554</v>
      </c>
      <c r="BB21" s="14">
        <v>3.1777777777777776</v>
      </c>
      <c r="BC21" s="14">
        <v>2.6666666666666665</v>
      </c>
      <c r="BD21" s="14">
        <v>3.0444444444444443</v>
      </c>
      <c r="BE21" s="14">
        <v>3.6274509803921569</v>
      </c>
      <c r="BF21" s="14">
        <v>3.17</v>
      </c>
      <c r="BG21" s="14">
        <v>3.7128712871287131</v>
      </c>
      <c r="BH21" s="14">
        <v>3.7623762376237622</v>
      </c>
      <c r="BI21" s="14">
        <v>3.13</v>
      </c>
      <c r="BJ21" s="14">
        <v>3.4947368421052634</v>
      </c>
      <c r="BK21" s="14">
        <v>3.8505747126436782</v>
      </c>
      <c r="BL21" s="14">
        <v>4.268041237113402</v>
      </c>
      <c r="BM21" s="14">
        <v>2.3333333333333335</v>
      </c>
      <c r="BN21" s="14">
        <v>3.1142857142857143</v>
      </c>
      <c r="BO21" s="14">
        <v>3.2095238095238097</v>
      </c>
      <c r="BP21" s="14">
        <v>3.1428571428571428</v>
      </c>
      <c r="BQ21" s="14">
        <v>3.5339805825242721</v>
      </c>
      <c r="BR21" s="14">
        <v>3.676190476190476</v>
      </c>
      <c r="BS21" s="14">
        <v>3.4888888888888889</v>
      </c>
      <c r="BT21" s="14">
        <v>3.4714285714285715</v>
      </c>
      <c r="BU21" s="14">
        <v>3.4313725490196076</v>
      </c>
      <c r="BV21" s="14">
        <v>3.78</v>
      </c>
      <c r="BW21" s="14">
        <v>3.6262626262626263</v>
      </c>
      <c r="BX21" s="14">
        <v>3.8771929824561404</v>
      </c>
      <c r="BY21" s="14">
        <v>3.103448275862069</v>
      </c>
      <c r="BZ21" s="14">
        <v>3.1428571428571428</v>
      </c>
      <c r="CA21" s="14">
        <v>3.2857142857142856</v>
      </c>
      <c r="CB21" s="14">
        <v>4</v>
      </c>
      <c r="CC21" s="14">
        <v>3.7920792079207919</v>
      </c>
      <c r="CD21" s="14">
        <v>2.6623376623376624</v>
      </c>
      <c r="CE21" s="14">
        <v>2.7837837837837838</v>
      </c>
      <c r="CF21" s="14">
        <v>4.6534653465346532</v>
      </c>
      <c r="CG21" s="14">
        <v>4.5161290322580649</v>
      </c>
      <c r="CH21" s="14">
        <v>4.2307692307692308</v>
      </c>
      <c r="CI21" s="14">
        <v>0.23809523809523808</v>
      </c>
      <c r="CJ21" s="14">
        <v>0.46666666666666667</v>
      </c>
      <c r="CK21" s="14">
        <v>0.25714285714285712</v>
      </c>
      <c r="CL21" s="14">
        <v>3.8095238095238099E-2</v>
      </c>
      <c r="CM21" s="14">
        <v>4.1486486486486482</v>
      </c>
      <c r="CN21" s="14">
        <v>3.9333333333333331</v>
      </c>
      <c r="CO21" s="14">
        <v>3.6486486486486487</v>
      </c>
      <c r="CP21" s="14">
        <v>3.6712328767123288</v>
      </c>
      <c r="CQ21" s="20">
        <v>0.21904761904761905</v>
      </c>
      <c r="CR21" s="20">
        <f t="shared" si="6"/>
        <v>0.78095238095238095</v>
      </c>
      <c r="CS21" s="20">
        <v>0.3619047619047619</v>
      </c>
      <c r="CT21" s="20">
        <v>7.6190476190476197E-2</v>
      </c>
      <c r="CU21" s="20">
        <v>0.34285714285714286</v>
      </c>
      <c r="CV21" s="20">
        <v>0.21904761904761905</v>
      </c>
      <c r="CW21" s="14">
        <v>3.4754098360655736</v>
      </c>
      <c r="CX21" s="14">
        <v>2.9836065573770494</v>
      </c>
      <c r="CY21" s="14">
        <v>3.2571428571428571</v>
      </c>
      <c r="CZ21" s="15">
        <v>0.19230769230769232</v>
      </c>
      <c r="DA21" s="15">
        <f t="shared" si="7"/>
        <v>0.80769230769230771</v>
      </c>
      <c r="DB21" s="14">
        <v>2.5</v>
      </c>
      <c r="DC21" s="14">
        <v>2.6153846153846154</v>
      </c>
      <c r="DD21" s="14">
        <v>2.3846153846153846</v>
      </c>
      <c r="DE21" s="15">
        <v>0.15384615384615385</v>
      </c>
      <c r="DF21" s="15">
        <f t="shared" si="8"/>
        <v>0.84615384615384615</v>
      </c>
      <c r="DG21" s="14">
        <v>2.4615384615384617</v>
      </c>
      <c r="DH21" s="14">
        <v>2.3846153846153846</v>
      </c>
      <c r="DI21" s="14">
        <v>2.2307692307692308</v>
      </c>
      <c r="DJ21" s="14">
        <v>4.0357142857142856</v>
      </c>
      <c r="DK21" s="14">
        <v>4</v>
      </c>
      <c r="DL21" s="14">
        <v>2.6923076923076925</v>
      </c>
      <c r="DM21" s="14">
        <v>3.2884615384615383</v>
      </c>
      <c r="DN21" s="14">
        <v>3.5975609756097562</v>
      </c>
      <c r="DO21" s="14"/>
      <c r="DP21" s="15">
        <v>0.14285714285714285</v>
      </c>
      <c r="DQ21" s="15">
        <v>0.42857142857142855</v>
      </c>
      <c r="DR21" s="15">
        <v>0.30476190476190479</v>
      </c>
      <c r="DS21" s="15">
        <v>4.7619047619047616E-2</v>
      </c>
      <c r="DT21" s="15">
        <v>7.6190476190476197E-2</v>
      </c>
      <c r="DU21" s="14">
        <v>4.5333333333333332</v>
      </c>
      <c r="DV21" s="14">
        <v>4.2857142857142856</v>
      </c>
      <c r="DW21" s="14">
        <v>4.371428571428571</v>
      </c>
      <c r="DX21" s="14">
        <v>4.5238095238095237</v>
      </c>
      <c r="DY21" s="14">
        <v>4.2190476190476192</v>
      </c>
    </row>
    <row r="22" spans="1:129" x14ac:dyDescent="0.3">
      <c r="A22" s="43" t="s">
        <v>154</v>
      </c>
      <c r="B22" s="13">
        <v>5.7224606580829757E-3</v>
      </c>
      <c r="C22" s="13">
        <v>9.1559370529327611E-2</v>
      </c>
      <c r="D22" s="13">
        <v>0.41630901287553645</v>
      </c>
      <c r="E22" s="13">
        <v>0.44778254649499283</v>
      </c>
      <c r="F22" s="13">
        <v>3.8626609442060089E-2</v>
      </c>
      <c r="G22" s="13"/>
      <c r="H22" s="13"/>
      <c r="I22" s="13">
        <v>0.11441647597254005</v>
      </c>
      <c r="J22" s="13">
        <f t="shared" si="10"/>
        <v>0.88558352402745999</v>
      </c>
      <c r="K22" s="13"/>
      <c r="L22" s="13"/>
      <c r="M22" s="14">
        <v>5.25</v>
      </c>
      <c r="N22" s="14">
        <v>5.387096774193548</v>
      </c>
      <c r="O22" s="14">
        <v>5.387096774193548</v>
      </c>
      <c r="P22" s="15"/>
      <c r="Q22" s="15"/>
      <c r="R22" s="14"/>
      <c r="S22" s="14"/>
      <c r="T22" s="14"/>
      <c r="U22" s="14">
        <v>3.5404191616766467</v>
      </c>
      <c r="V22" s="14">
        <v>3.5074626865671643</v>
      </c>
      <c r="W22" s="14"/>
      <c r="X22" s="14">
        <v>3.6419753086419755</v>
      </c>
      <c r="Y22" s="14">
        <v>3.8142857142857145</v>
      </c>
      <c r="Z22" s="14">
        <v>3.9428571428571431</v>
      </c>
      <c r="AA22" s="14">
        <v>3.6285714285714286</v>
      </c>
      <c r="AB22" s="14">
        <v>3.8501291989664082</v>
      </c>
      <c r="AC22" s="14">
        <v>4.3660477453580899</v>
      </c>
      <c r="AD22" s="14"/>
      <c r="AE22" s="14">
        <v>4.2020997375328086</v>
      </c>
      <c r="AF22" s="14">
        <v>4.0304878048780486</v>
      </c>
      <c r="AG22" s="14">
        <v>4.4862385321100922</v>
      </c>
      <c r="AH22" s="14"/>
      <c r="AI22" s="14">
        <v>4.3902439024390247</v>
      </c>
      <c r="AJ22" s="15"/>
      <c r="AK22" s="15"/>
      <c r="AL22" s="14">
        <v>4.7198067632850238</v>
      </c>
      <c r="AM22" s="14"/>
      <c r="AN22" s="14">
        <v>5.2038834951456314</v>
      </c>
      <c r="AO22" s="14">
        <v>3.7285714285714286</v>
      </c>
      <c r="AP22" s="14">
        <v>4.0142857142857142</v>
      </c>
      <c r="AQ22" s="14">
        <v>3.0727272727272728</v>
      </c>
      <c r="AR22" s="14">
        <v>3.5918367346938775</v>
      </c>
      <c r="AS22" s="14">
        <v>3.8507462686567164</v>
      </c>
      <c r="AT22" s="14"/>
      <c r="AU22" s="15"/>
      <c r="AV22" s="15"/>
      <c r="AW22" s="14">
        <v>4.0264150943396224</v>
      </c>
      <c r="AX22" s="14">
        <v>4.2567049808429118</v>
      </c>
      <c r="AY22" s="14">
        <v>4.6946564885496187</v>
      </c>
      <c r="AZ22" s="15"/>
      <c r="BA22" s="15"/>
      <c r="BB22" s="14">
        <v>4.2084309133489457</v>
      </c>
      <c r="BC22" s="14">
        <v>3.8561484918793503</v>
      </c>
      <c r="BD22" s="14">
        <v>3.8837209302325579</v>
      </c>
      <c r="BE22" s="14">
        <v>3.2089947089947088</v>
      </c>
      <c r="BF22" s="14">
        <v>4.1438356164383565</v>
      </c>
      <c r="BG22" s="14">
        <v>3.5496688741721854</v>
      </c>
      <c r="BH22" s="14">
        <v>3.5496688741721854</v>
      </c>
      <c r="BI22" s="14">
        <v>3.7129380053908356</v>
      </c>
      <c r="BJ22" s="14"/>
      <c r="BK22" s="14">
        <v>4.4918518518518518</v>
      </c>
      <c r="BL22" s="14"/>
      <c r="BM22" s="14">
        <v>3.5570652173913042</v>
      </c>
      <c r="BN22" s="14"/>
      <c r="BO22" s="14">
        <v>3.5920000000000001</v>
      </c>
      <c r="BP22" s="14">
        <v>3.8966521106259098</v>
      </c>
      <c r="BQ22" s="14">
        <v>4.6724137931034484</v>
      </c>
      <c r="BR22" s="14"/>
      <c r="BS22" s="14"/>
      <c r="BT22" s="14"/>
      <c r="BU22" s="14"/>
      <c r="BV22" s="14"/>
      <c r="BW22" s="14"/>
      <c r="BX22" s="14">
        <v>4.6036036036036032</v>
      </c>
      <c r="BY22" s="14">
        <v>4.3648648648648649</v>
      </c>
      <c r="BZ22" s="14">
        <v>4.6530612244897958</v>
      </c>
      <c r="CA22" s="14"/>
      <c r="CB22" s="14">
        <v>5.1616022099447516</v>
      </c>
      <c r="CC22" s="14">
        <v>5.1980742778541957</v>
      </c>
      <c r="CD22" s="14">
        <v>4.4945054945054945</v>
      </c>
      <c r="CE22" s="14">
        <v>4.522571819425445</v>
      </c>
      <c r="CF22" s="14"/>
      <c r="CG22" s="14"/>
      <c r="CH22" s="14"/>
      <c r="CI22" s="14">
        <v>9.5112285336856006E-2</v>
      </c>
      <c r="CJ22" s="14">
        <v>0.66050198150594452</v>
      </c>
      <c r="CK22" s="14">
        <v>0.19154557463672392</v>
      </c>
      <c r="CL22" s="14">
        <v>5.2840158520475564E-2</v>
      </c>
      <c r="CM22" s="14">
        <v>4.4583987441130297</v>
      </c>
      <c r="CN22" s="14">
        <v>4.2084639498432601</v>
      </c>
      <c r="CO22" s="14">
        <v>3.9593114241001564</v>
      </c>
      <c r="CP22" s="14">
        <v>3.9417322834645669</v>
      </c>
      <c r="CQ22" s="20"/>
      <c r="CR22" s="20">
        <f t="shared" si="6"/>
        <v>1</v>
      </c>
      <c r="CS22" s="20"/>
      <c r="CT22" s="20"/>
      <c r="CU22" s="20"/>
      <c r="CV22" s="20"/>
      <c r="CW22" s="14">
        <v>4.6528117359413201</v>
      </c>
      <c r="CX22" s="14">
        <v>4.6519607843137258</v>
      </c>
      <c r="CY22" s="14"/>
      <c r="CZ22" s="15"/>
      <c r="DA22" s="15"/>
      <c r="DB22" s="14"/>
      <c r="DC22" s="14">
        <v>4.441860465116279</v>
      </c>
      <c r="DD22" s="14">
        <v>4.441860465116279</v>
      </c>
      <c r="DE22" s="15"/>
      <c r="DF22" s="15"/>
      <c r="DG22" s="14"/>
      <c r="DH22" s="14">
        <v>4.4285714285714288</v>
      </c>
      <c r="DI22" s="14">
        <v>4.3015873015873014</v>
      </c>
      <c r="DJ22" s="14"/>
      <c r="DK22" s="14"/>
      <c r="DL22" s="14"/>
      <c r="DM22" s="14"/>
      <c r="DN22" s="14"/>
      <c r="DO22" s="14">
        <v>4.2047556142668432</v>
      </c>
      <c r="DP22" s="15">
        <v>9.5112285336856006E-2</v>
      </c>
      <c r="DQ22" s="15">
        <v>0.68824306472919416</v>
      </c>
      <c r="DR22" s="15">
        <v>0.15191545574636725</v>
      </c>
      <c r="DS22" s="15">
        <v>0</v>
      </c>
      <c r="DT22" s="15">
        <v>6.4729194187582564E-2</v>
      </c>
      <c r="DU22" s="14"/>
      <c r="DV22" s="14"/>
      <c r="DW22" s="14"/>
      <c r="DX22" s="14"/>
      <c r="DY22" s="14"/>
    </row>
    <row r="23" spans="1:129" x14ac:dyDescent="0.3">
      <c r="A23" s="43" t="s">
        <v>155</v>
      </c>
      <c r="B23" s="13">
        <v>5.4435483870967742E-2</v>
      </c>
      <c r="C23" s="13"/>
      <c r="D23" s="13">
        <v>0.530241935483871</v>
      </c>
      <c r="E23" s="13">
        <v>0.38104838709677419</v>
      </c>
      <c r="F23" s="13">
        <v>3.4274193548387094E-2</v>
      </c>
      <c r="G23" s="13"/>
      <c r="H23" s="13"/>
      <c r="I23" s="13"/>
      <c r="J23" s="13"/>
      <c r="K23" s="13">
        <v>4.878048780487805E-2</v>
      </c>
      <c r="L23" s="13">
        <f t="shared" si="1"/>
        <v>0.95121951219512191</v>
      </c>
      <c r="M23" s="14">
        <v>4.0487804878048781</v>
      </c>
      <c r="N23" s="14">
        <v>4.0487804878048781</v>
      </c>
      <c r="O23" s="14">
        <v>3.975609756097561</v>
      </c>
      <c r="P23" s="15">
        <v>7.2727272727272724E-2</v>
      </c>
      <c r="Q23" s="15">
        <f t="shared" si="2"/>
        <v>0.92727272727272725</v>
      </c>
      <c r="R23" s="14">
        <v>3.7363636363636363</v>
      </c>
      <c r="S23" s="14">
        <v>4.127272727272727</v>
      </c>
      <c r="T23" s="14">
        <v>3.9909090909090907</v>
      </c>
      <c r="U23" s="14">
        <v>3.05</v>
      </c>
      <c r="V23" s="14">
        <v>3.02</v>
      </c>
      <c r="W23" s="14">
        <v>2.98</v>
      </c>
      <c r="X23" s="14">
        <v>3.04</v>
      </c>
      <c r="Y23" s="14">
        <v>2.9775280898876404</v>
      </c>
      <c r="Z23" s="14">
        <v>3.5168539325842696</v>
      </c>
      <c r="AA23" s="14">
        <v>3.3448275862068964</v>
      </c>
      <c r="AB23" s="14">
        <v>3.8731884057971016</v>
      </c>
      <c r="AC23" s="14">
        <v>4.166666666666667</v>
      </c>
      <c r="AD23" s="14">
        <v>3.1847826086956523</v>
      </c>
      <c r="AE23" s="14">
        <v>3.8369565217391304</v>
      </c>
      <c r="AF23" s="14">
        <v>3.6976744186046511</v>
      </c>
      <c r="AG23" s="14">
        <v>4.1937984496124034</v>
      </c>
      <c r="AH23" s="14">
        <v>3.7441860465116279</v>
      </c>
      <c r="AI23" s="14">
        <v>4.2480620155038764</v>
      </c>
      <c r="AJ23" s="15">
        <v>0.27058823529411763</v>
      </c>
      <c r="AK23" s="15">
        <f t="shared" si="3"/>
        <v>0.72941176470588243</v>
      </c>
      <c r="AL23" s="14">
        <v>4</v>
      </c>
      <c r="AM23" s="14">
        <v>4.2529411764705882</v>
      </c>
      <c r="AN23" s="14">
        <v>4.5352941176470587</v>
      </c>
      <c r="AO23" s="14">
        <v>3.0638297872340425</v>
      </c>
      <c r="AP23" s="14">
        <v>2.924731182795699</v>
      </c>
      <c r="AQ23" s="14">
        <v>2.7931034482758621</v>
      </c>
      <c r="AR23" s="14">
        <v>3.6081081081081079</v>
      </c>
      <c r="AS23" s="14">
        <v>3.2111111111111112</v>
      </c>
      <c r="AT23" s="14">
        <v>3.875</v>
      </c>
      <c r="AU23" s="15">
        <v>0.34196891191709844</v>
      </c>
      <c r="AV23" s="15">
        <f t="shared" si="4"/>
        <v>0.65803108808290156</v>
      </c>
      <c r="AW23" s="14">
        <v>3.9015544041450778</v>
      </c>
      <c r="AX23" s="14">
        <v>3.528497409326425</v>
      </c>
      <c r="AY23" s="14">
        <v>4.3056994818652852</v>
      </c>
      <c r="AZ23" s="15">
        <v>0.14556962025316456</v>
      </c>
      <c r="BA23" s="15">
        <f t="shared" si="5"/>
        <v>0.85443037974683544</v>
      </c>
      <c r="BB23" s="14">
        <v>3.981012658227848</v>
      </c>
      <c r="BC23" s="14">
        <v>3.4873417721518987</v>
      </c>
      <c r="BD23" s="14">
        <v>4.0506329113924053</v>
      </c>
      <c r="BE23" s="14">
        <v>4.3141683778234086</v>
      </c>
      <c r="BF23" s="14">
        <v>4.3128964059196617</v>
      </c>
      <c r="BG23" s="14">
        <v>4.1149897330595486</v>
      </c>
      <c r="BH23" s="14">
        <v>4.0041928721174003</v>
      </c>
      <c r="BI23" s="14">
        <v>4.1517094017094021</v>
      </c>
      <c r="BJ23" s="14">
        <v>4.2988505747126435</v>
      </c>
      <c r="BK23" s="14">
        <v>4.6355555555555554</v>
      </c>
      <c r="BL23" s="14">
        <v>4.5376623376623373</v>
      </c>
      <c r="BM23" s="14">
        <v>3.679633867276888</v>
      </c>
      <c r="BN23" s="14">
        <v>3.808467741935484</v>
      </c>
      <c r="BO23" s="14">
        <v>3.7014314928425356</v>
      </c>
      <c r="BP23" s="14">
        <v>3.8580121703853956</v>
      </c>
      <c r="BQ23" s="14">
        <v>4.3584905660377355</v>
      </c>
      <c r="BR23" s="14">
        <v>4.3061224489795915</v>
      </c>
      <c r="BS23" s="14">
        <v>4.2780748663101607</v>
      </c>
      <c r="BT23" s="14">
        <v>4.1381818181818177</v>
      </c>
      <c r="BU23" s="14">
        <v>4.3578732106339464</v>
      </c>
      <c r="BV23" s="14">
        <v>4.3465116279069766</v>
      </c>
      <c r="BW23" s="14">
        <v>4.2620192307692308</v>
      </c>
      <c r="BX23" s="14">
        <v>4</v>
      </c>
      <c r="BY23" s="14">
        <v>3.5858585858585861</v>
      </c>
      <c r="BZ23" s="14">
        <v>3.846774193548387</v>
      </c>
      <c r="CA23" s="14">
        <v>3.8024193548387095</v>
      </c>
      <c r="CB23" s="14">
        <v>4.8739669421487601</v>
      </c>
      <c r="CC23" s="14">
        <v>4.7855670103092782</v>
      </c>
      <c r="CD23" s="14">
        <v>3.6651583710407238</v>
      </c>
      <c r="CE23" s="14">
        <v>3.8215102974828374</v>
      </c>
      <c r="CF23" s="14">
        <v>4.1419753086419755</v>
      </c>
      <c r="CG23" s="14">
        <v>4.3540772532188843</v>
      </c>
      <c r="CH23" s="14">
        <v>4.2023809523809526</v>
      </c>
      <c r="CI23" s="14">
        <v>0.16532258064516128</v>
      </c>
      <c r="CJ23" s="14">
        <v>0.66129032258064513</v>
      </c>
      <c r="CK23" s="14">
        <v>0.15524193548387097</v>
      </c>
      <c r="CL23" s="14">
        <v>1.8145161290322582E-2</v>
      </c>
      <c r="CM23" s="14">
        <v>4.418952618453865</v>
      </c>
      <c r="CN23" s="14">
        <v>4.1503759398496243</v>
      </c>
      <c r="CO23" s="14">
        <v>4.0551378446115285</v>
      </c>
      <c r="CP23" s="14">
        <v>4.0860759493670882</v>
      </c>
      <c r="CQ23" s="20">
        <v>0.15725806451612903</v>
      </c>
      <c r="CR23" s="20">
        <f t="shared" si="6"/>
        <v>0.842741935483871</v>
      </c>
      <c r="CS23" s="20">
        <v>6.0483870967741937E-2</v>
      </c>
      <c r="CT23" s="20">
        <v>7.2580645161290328E-2</v>
      </c>
      <c r="CU23" s="20">
        <v>0.5625</v>
      </c>
      <c r="CV23" s="20">
        <v>0.30443548387096775</v>
      </c>
      <c r="CW23" s="14">
        <v>4.6949891067538125</v>
      </c>
      <c r="CX23" s="14">
        <v>4.6710239651416119</v>
      </c>
      <c r="CY23" s="14">
        <v>4.306451612903226</v>
      </c>
      <c r="CZ23" s="15">
        <v>0.15441176470588236</v>
      </c>
      <c r="DA23" s="15">
        <f t="shared" si="7"/>
        <v>0.84558823529411764</v>
      </c>
      <c r="DB23" s="14">
        <v>3.8676470588235294</v>
      </c>
      <c r="DC23" s="14">
        <v>4.0514705882352944</v>
      </c>
      <c r="DD23" s="14">
        <v>4.1544117647058822</v>
      </c>
      <c r="DE23" s="15">
        <v>0.15447154471544716</v>
      </c>
      <c r="DF23" s="15">
        <f t="shared" si="8"/>
        <v>0.84552845528455278</v>
      </c>
      <c r="DG23" s="14">
        <v>4.0487804878048781</v>
      </c>
      <c r="DH23" s="14">
        <v>4.2682926829268295</v>
      </c>
      <c r="DI23" s="14">
        <v>4.1300813008130079</v>
      </c>
      <c r="DJ23" s="14">
        <v>4.54</v>
      </c>
      <c r="DK23" s="14">
        <v>4.5066666666666668</v>
      </c>
      <c r="DL23" s="14">
        <v>4.0486725663716818</v>
      </c>
      <c r="DM23" s="14">
        <v>4.1159737417943107</v>
      </c>
      <c r="DN23" s="14">
        <v>4.182389937106918</v>
      </c>
      <c r="DO23" s="14"/>
      <c r="DP23" s="15">
        <v>6.0483870967741937E-2</v>
      </c>
      <c r="DQ23" s="15">
        <v>0.21975806451612903</v>
      </c>
      <c r="DR23" s="15">
        <v>0.37096774193548387</v>
      </c>
      <c r="DS23" s="15">
        <v>9.2741935483870969E-2</v>
      </c>
      <c r="DT23" s="15">
        <v>0.25604838709677419</v>
      </c>
      <c r="DU23" s="14">
        <v>4.987903225806452</v>
      </c>
      <c r="DV23" s="14">
        <v>4.73991935483871</v>
      </c>
      <c r="DW23" s="14">
        <v>4.657258064516129</v>
      </c>
      <c r="DX23" s="14">
        <v>5.149193548387097</v>
      </c>
      <c r="DY23" s="14">
        <v>4.830645161290323</v>
      </c>
    </row>
    <row r="24" spans="1:129" x14ac:dyDescent="0.3">
      <c r="A24" s="43" t="s">
        <v>156</v>
      </c>
      <c r="B24" s="13">
        <v>9.9009900990099011E-3</v>
      </c>
      <c r="C24" s="13">
        <v>7.9207920792079209E-2</v>
      </c>
      <c r="D24" s="13">
        <v>0.5643564356435643</v>
      </c>
      <c r="E24" s="13">
        <v>0.29702970297029702</v>
      </c>
      <c r="F24" s="13">
        <v>4.9504950495049507E-2</v>
      </c>
      <c r="G24" s="13">
        <v>0.54455445544554459</v>
      </c>
      <c r="H24" s="13">
        <f t="shared" si="9"/>
        <v>0.45544554455445541</v>
      </c>
      <c r="I24" s="13">
        <v>0.25742574257425743</v>
      </c>
      <c r="J24" s="13">
        <f t="shared" si="10"/>
        <v>0.74257425742574257</v>
      </c>
      <c r="K24" s="13">
        <v>0.125</v>
      </c>
      <c r="L24" s="13">
        <f t="shared" si="1"/>
        <v>0.875</v>
      </c>
      <c r="M24" s="14">
        <v>4.125</v>
      </c>
      <c r="N24" s="14">
        <v>4.25</v>
      </c>
      <c r="O24" s="14">
        <v>4.125</v>
      </c>
      <c r="P24" s="15">
        <v>4.5454545454545456E-2</v>
      </c>
      <c r="Q24" s="15">
        <f t="shared" si="2"/>
        <v>0.95454545454545459</v>
      </c>
      <c r="R24" s="14">
        <v>4.1818181818181817</v>
      </c>
      <c r="S24" s="14">
        <v>4.4545454545454541</v>
      </c>
      <c r="T24" s="14">
        <v>4.3636363636363633</v>
      </c>
      <c r="U24" s="14">
        <v>3.7407407407407409</v>
      </c>
      <c r="V24" s="14">
        <v>3.4814814814814814</v>
      </c>
      <c r="W24" s="14">
        <v>3.3333333333333335</v>
      </c>
      <c r="X24" s="14">
        <v>3.5185185185185186</v>
      </c>
      <c r="Y24" s="14">
        <v>3.2</v>
      </c>
      <c r="Z24" s="14">
        <v>3.92</v>
      </c>
      <c r="AA24" s="14">
        <v>3.44</v>
      </c>
      <c r="AB24" s="14">
        <v>3.4285714285714284</v>
      </c>
      <c r="AC24" s="14">
        <v>3.7551020408163267</v>
      </c>
      <c r="AD24" s="14">
        <v>3.0204081632653059</v>
      </c>
      <c r="AE24" s="14">
        <v>3.3469387755102042</v>
      </c>
      <c r="AF24" s="14">
        <v>3.35</v>
      </c>
      <c r="AG24" s="14">
        <v>3.9</v>
      </c>
      <c r="AH24" s="14">
        <v>3.75</v>
      </c>
      <c r="AI24" s="14">
        <v>4.3</v>
      </c>
      <c r="AJ24" s="15">
        <v>0.32</v>
      </c>
      <c r="AK24" s="15">
        <f t="shared" si="3"/>
        <v>0.67999999999999994</v>
      </c>
      <c r="AL24" s="14">
        <v>4.24</v>
      </c>
      <c r="AM24" s="14">
        <v>4.08</v>
      </c>
      <c r="AN24" s="14">
        <v>3.6</v>
      </c>
      <c r="AO24" s="14">
        <v>2.9615384615384617</v>
      </c>
      <c r="AP24" s="14">
        <v>2.9615384615384617</v>
      </c>
      <c r="AQ24" s="14">
        <v>2.84</v>
      </c>
      <c r="AR24" s="14">
        <v>3.08</v>
      </c>
      <c r="AS24" s="14">
        <v>3.4615384615384617</v>
      </c>
      <c r="AT24" s="14">
        <v>3.639344262295082</v>
      </c>
      <c r="AU24" s="15">
        <v>0.48571428571428571</v>
      </c>
      <c r="AV24" s="15">
        <f t="shared" si="4"/>
        <v>0.51428571428571423</v>
      </c>
      <c r="AW24" s="14">
        <v>3.5428571428571427</v>
      </c>
      <c r="AX24" s="14">
        <v>3.2285714285714286</v>
      </c>
      <c r="AY24" s="14">
        <v>4.4285714285714288</v>
      </c>
      <c r="AZ24" s="15">
        <v>0.25641025641025639</v>
      </c>
      <c r="BA24" s="15">
        <f t="shared" si="5"/>
        <v>0.74358974358974361</v>
      </c>
      <c r="BB24" s="14">
        <v>4</v>
      </c>
      <c r="BC24" s="14">
        <v>3.358974358974359</v>
      </c>
      <c r="BD24" s="14">
        <v>3.6666666666666665</v>
      </c>
      <c r="BE24" s="14">
        <v>3.7722772277227721</v>
      </c>
      <c r="BF24" s="14">
        <v>3.78</v>
      </c>
      <c r="BG24" s="14">
        <v>3.613861386138614</v>
      </c>
      <c r="BH24" s="14">
        <v>3.6122448979591835</v>
      </c>
      <c r="BI24" s="14">
        <v>3.56</v>
      </c>
      <c r="BJ24" s="14">
        <v>3.2448979591836733</v>
      </c>
      <c r="BK24" s="14">
        <v>4.1100000000000003</v>
      </c>
      <c r="BL24" s="14">
        <v>4.6489361702127656</v>
      </c>
      <c r="BM24" s="14">
        <v>3.9777777777777779</v>
      </c>
      <c r="BN24" s="14">
        <v>3.504950495049505</v>
      </c>
      <c r="BO24" s="14">
        <v>3.4444444444444446</v>
      </c>
      <c r="BP24" s="14">
        <v>3.3535353535353534</v>
      </c>
      <c r="BQ24" s="14">
        <v>3.9292929292929295</v>
      </c>
      <c r="BR24" s="14">
        <v>3.5247524752475248</v>
      </c>
      <c r="BS24" s="14">
        <v>3.4175824175824174</v>
      </c>
      <c r="BT24" s="14">
        <v>3.4880952380952381</v>
      </c>
      <c r="BU24" s="14">
        <v>3.795918367346939</v>
      </c>
      <c r="BV24" s="14">
        <v>3.3854166666666665</v>
      </c>
      <c r="BW24" s="14">
        <v>3.375</v>
      </c>
      <c r="BX24" s="14">
        <v>3.396551724137931</v>
      </c>
      <c r="BY24" s="14">
        <v>3.0952380952380953</v>
      </c>
      <c r="BZ24" s="14">
        <v>3.1739130434782608</v>
      </c>
      <c r="CA24" s="14">
        <v>3.495049504950495</v>
      </c>
      <c r="CB24" s="14">
        <v>4.8865979381443303</v>
      </c>
      <c r="CC24" s="14">
        <v>4.908163265306122</v>
      </c>
      <c r="CD24" s="14">
        <v>4.4725274725274726</v>
      </c>
      <c r="CE24" s="14">
        <v>4.4456521739130439</v>
      </c>
      <c r="CF24" s="14">
        <v>4.7777777777777777</v>
      </c>
      <c r="CG24" s="14">
        <v>4.333333333333333</v>
      </c>
      <c r="CH24" s="14">
        <v>4.338709677419355</v>
      </c>
      <c r="CI24" s="14">
        <v>0.11881188118811881</v>
      </c>
      <c r="CJ24" s="14">
        <v>0.62376237623762376</v>
      </c>
      <c r="CK24" s="14">
        <v>0.23762376237623761</v>
      </c>
      <c r="CL24" s="14">
        <v>1.9801980198019802E-2</v>
      </c>
      <c r="CM24" s="14">
        <v>4.7209302325581399</v>
      </c>
      <c r="CN24" s="14">
        <v>4.4651162790697674</v>
      </c>
      <c r="CO24" s="14">
        <v>4.2790697674418601</v>
      </c>
      <c r="CP24" s="14">
        <v>4.2558139534883717</v>
      </c>
      <c r="CQ24" s="20">
        <v>0.24752475247524752</v>
      </c>
      <c r="CR24" s="20">
        <f t="shared" si="6"/>
        <v>0.75247524752475248</v>
      </c>
      <c r="CS24" s="20">
        <v>7.9207920792079209E-2</v>
      </c>
      <c r="CT24" s="20">
        <v>0.10891089108910891</v>
      </c>
      <c r="CU24" s="20">
        <v>0.39603960396039606</v>
      </c>
      <c r="CV24" s="20">
        <v>0.41584158415841582</v>
      </c>
      <c r="CW24" s="14">
        <v>4.258064516129032</v>
      </c>
      <c r="CX24" s="14">
        <v>3.89247311827957</v>
      </c>
      <c r="CY24" s="14">
        <v>4.0693069306930694</v>
      </c>
      <c r="CZ24" s="15">
        <v>0.15789473684210525</v>
      </c>
      <c r="DA24" s="15">
        <f t="shared" si="7"/>
        <v>0.84210526315789469</v>
      </c>
      <c r="DB24" s="14">
        <v>4.2105263157894735</v>
      </c>
      <c r="DC24" s="14">
        <v>4.2105263157894735</v>
      </c>
      <c r="DD24" s="14">
        <v>4.2105263157894735</v>
      </c>
      <c r="DE24" s="15">
        <v>0.16666666666666666</v>
      </c>
      <c r="DF24" s="15">
        <f t="shared" si="8"/>
        <v>0.83333333333333337</v>
      </c>
      <c r="DG24" s="14">
        <v>4.083333333333333</v>
      </c>
      <c r="DH24" s="14">
        <v>4.083333333333333</v>
      </c>
      <c r="DI24" s="14">
        <v>4</v>
      </c>
      <c r="DJ24" s="14">
        <v>4.3684210526315788</v>
      </c>
      <c r="DK24" s="14">
        <v>4.4736842105263159</v>
      </c>
      <c r="DL24" s="14">
        <v>4.28125</v>
      </c>
      <c r="DM24" s="14">
        <v>3.9789473684210526</v>
      </c>
      <c r="DN24" s="14">
        <v>3.8815789473684212</v>
      </c>
      <c r="DO24" s="14"/>
      <c r="DP24" s="15">
        <v>0.14851485148514851</v>
      </c>
      <c r="DQ24" s="15">
        <v>0.30693069306930693</v>
      </c>
      <c r="DR24" s="15">
        <v>0.35643564356435642</v>
      </c>
      <c r="DS24" s="15">
        <v>7.9207920792079209E-2</v>
      </c>
      <c r="DT24" s="15">
        <v>0.10891089108910891</v>
      </c>
      <c r="DU24" s="14">
        <v>4.8613861386138613</v>
      </c>
      <c r="DV24" s="14">
        <v>4.5445544554455441</v>
      </c>
      <c r="DW24" s="14">
        <v>4.7722772277227721</v>
      </c>
      <c r="DX24" s="14">
        <v>5.0792079207920793</v>
      </c>
      <c r="DY24" s="14">
        <v>4.7227722772277225</v>
      </c>
    </row>
    <row r="25" spans="1:129" x14ac:dyDescent="0.3">
      <c r="A25" s="43" t="s">
        <v>157</v>
      </c>
      <c r="B25" s="13">
        <v>1.4833127317676144E-2</v>
      </c>
      <c r="C25" s="13">
        <v>0.11372064276885044</v>
      </c>
      <c r="D25" s="13">
        <v>0.39678615574783682</v>
      </c>
      <c r="E25" s="13">
        <v>0.4264524103831891</v>
      </c>
      <c r="F25" s="13">
        <v>4.8207663782447466E-2</v>
      </c>
      <c r="G25" s="13">
        <v>0.48331273176761436</v>
      </c>
      <c r="H25" s="13">
        <f t="shared" si="9"/>
        <v>0.51668726823238564</v>
      </c>
      <c r="I25" s="13">
        <v>0.19777503090234858</v>
      </c>
      <c r="J25" s="13">
        <f t="shared" si="10"/>
        <v>0.8022249690976514</v>
      </c>
      <c r="K25" s="13">
        <v>0.2413793103448276</v>
      </c>
      <c r="L25" s="13">
        <f t="shared" si="1"/>
        <v>0.75862068965517238</v>
      </c>
      <c r="M25" s="14">
        <v>3.5862068965517242</v>
      </c>
      <c r="N25" s="14">
        <v>3.6551724137931036</v>
      </c>
      <c r="O25" s="14">
        <v>3.7586206896551726</v>
      </c>
      <c r="P25" s="15">
        <v>0.1164021164021164</v>
      </c>
      <c r="Q25" s="15">
        <f t="shared" si="2"/>
        <v>0.8835978835978836</v>
      </c>
      <c r="R25" s="14">
        <v>3.9365079365079363</v>
      </c>
      <c r="S25" s="14">
        <v>4.2116402116402121</v>
      </c>
      <c r="T25" s="14">
        <v>4.0952380952380949</v>
      </c>
      <c r="U25" s="14">
        <v>3.6637931034482758</v>
      </c>
      <c r="V25" s="14">
        <v>3.5948275862068964</v>
      </c>
      <c r="W25" s="14">
        <v>3.4741379310344827</v>
      </c>
      <c r="X25" s="14">
        <v>3.6810344827586206</v>
      </c>
      <c r="Y25" s="14">
        <v>3.4492753623188408</v>
      </c>
      <c r="Z25" s="14">
        <v>3.76056338028169</v>
      </c>
      <c r="AA25" s="14">
        <v>3.6762589928057552</v>
      </c>
      <c r="AB25" s="14">
        <v>3.6969696969696968</v>
      </c>
      <c r="AC25" s="14">
        <v>3.8666666666666667</v>
      </c>
      <c r="AD25" s="14">
        <v>3.4272727272727272</v>
      </c>
      <c r="AE25" s="14">
        <v>3.790909090909091</v>
      </c>
      <c r="AF25" s="14">
        <v>3.4916666666666667</v>
      </c>
      <c r="AG25" s="14">
        <v>3.9333333333333331</v>
      </c>
      <c r="AH25" s="14">
        <v>3.7666666666666666</v>
      </c>
      <c r="AI25" s="14">
        <v>4.041666666666667</v>
      </c>
      <c r="AJ25" s="15">
        <v>0.50450450450450446</v>
      </c>
      <c r="AK25" s="15">
        <f t="shared" si="3"/>
        <v>0.49549549549549554</v>
      </c>
      <c r="AL25" s="14">
        <v>4.0900900900900901</v>
      </c>
      <c r="AM25" s="14">
        <v>4.333333333333333</v>
      </c>
      <c r="AN25" s="14">
        <v>4.4774774774774775</v>
      </c>
      <c r="AO25" s="14">
        <v>3.4155844155844157</v>
      </c>
      <c r="AP25" s="14">
        <v>3.2828947368421053</v>
      </c>
      <c r="AQ25" s="14">
        <v>3.0684931506849313</v>
      </c>
      <c r="AR25" s="14">
        <v>3.6279069767441858</v>
      </c>
      <c r="AS25" s="14">
        <v>3.5584415584415585</v>
      </c>
      <c r="AT25" s="14">
        <v>3.7505720823798625</v>
      </c>
      <c r="AU25" s="15">
        <v>0.51583710407239824</v>
      </c>
      <c r="AV25" s="15">
        <f t="shared" si="4"/>
        <v>0.48416289592760176</v>
      </c>
      <c r="AW25" s="14">
        <v>3.3981900452488687</v>
      </c>
      <c r="AX25" s="14">
        <v>3.3031674208144794</v>
      </c>
      <c r="AY25" s="14">
        <v>4.3167420814479636</v>
      </c>
      <c r="AZ25" s="15">
        <v>0.30888030888030887</v>
      </c>
      <c r="BA25" s="15">
        <f t="shared" si="5"/>
        <v>0.69111969111969107</v>
      </c>
      <c r="BB25" s="14">
        <v>3.8610038610038608</v>
      </c>
      <c r="BC25" s="14">
        <v>3.0038610038610041</v>
      </c>
      <c r="BD25" s="14">
        <v>3.3320463320463318</v>
      </c>
      <c r="BE25" s="14">
        <v>3.449748743718593</v>
      </c>
      <c r="BF25" s="14">
        <v>3.5643693107932379</v>
      </c>
      <c r="BG25" s="14">
        <v>3.4748743718592965</v>
      </c>
      <c r="BH25" s="14">
        <v>3.4487989886219976</v>
      </c>
      <c r="BI25" s="14">
        <v>3.4193138500635323</v>
      </c>
      <c r="BJ25" s="14">
        <v>3.2921646746347943</v>
      </c>
      <c r="BK25" s="14">
        <v>3.7945402298850577</v>
      </c>
      <c r="BL25" s="14">
        <v>4.2845188284518825</v>
      </c>
      <c r="BM25" s="14">
        <v>2.2073732718894008</v>
      </c>
      <c r="BN25" s="14">
        <v>3.253399258343634</v>
      </c>
      <c r="BO25" s="14">
        <v>3.6942355889724312</v>
      </c>
      <c r="BP25" s="14">
        <v>3.6750313676286073</v>
      </c>
      <c r="BQ25" s="14">
        <v>4.3397435897435894</v>
      </c>
      <c r="BR25" s="14">
        <v>3.9850560398505603</v>
      </c>
      <c r="BS25" s="14">
        <v>4.0495049504950495</v>
      </c>
      <c r="BT25" s="14">
        <v>3.8470209339774559</v>
      </c>
      <c r="BU25" s="14">
        <v>4.0276497695852536</v>
      </c>
      <c r="BV25" s="14">
        <v>4.0606469002695418</v>
      </c>
      <c r="BW25" s="14">
        <v>3.9876033057851239</v>
      </c>
      <c r="BX25" s="14">
        <v>3.9515669515669516</v>
      </c>
      <c r="BY25" s="14">
        <v>3.7104247104247103</v>
      </c>
      <c r="BZ25" s="14">
        <v>3.6714801444043323</v>
      </c>
      <c r="CA25" s="14">
        <v>3.6477132262051915</v>
      </c>
      <c r="CB25" s="14">
        <v>4.6143216080402008</v>
      </c>
      <c r="CC25" s="14">
        <v>4.5382685069008781</v>
      </c>
      <c r="CD25" s="14">
        <v>3.4582743988684581</v>
      </c>
      <c r="CE25" s="14">
        <v>3.5436046511627906</v>
      </c>
      <c r="CF25" s="14">
        <v>5.1272040302267001</v>
      </c>
      <c r="CG25" s="14">
        <v>4.9259259259259256</v>
      </c>
      <c r="CH25" s="14">
        <v>4.8049645390070923</v>
      </c>
      <c r="CI25" s="14">
        <v>0.103831891223733</v>
      </c>
      <c r="CJ25" s="14">
        <v>0.76390605686032143</v>
      </c>
      <c r="CK25" s="14">
        <v>0.1100123609394314</v>
      </c>
      <c r="CL25" s="14">
        <v>2.2249690976514216E-2</v>
      </c>
      <c r="CM25" s="14">
        <v>4.165007112375533</v>
      </c>
      <c r="CN25" s="14">
        <v>4.03</v>
      </c>
      <c r="CO25" s="14">
        <v>3.9531914893617022</v>
      </c>
      <c r="CP25" s="14">
        <v>3.9342857142857142</v>
      </c>
      <c r="CQ25" s="20">
        <v>0.30284301606922126</v>
      </c>
      <c r="CR25" s="20">
        <f t="shared" si="6"/>
        <v>0.69715698393077874</v>
      </c>
      <c r="CS25" s="20">
        <v>0.17799752781211373</v>
      </c>
      <c r="CT25" s="20">
        <v>0.138442521631644</v>
      </c>
      <c r="CU25" s="20">
        <v>0.4264524103831891</v>
      </c>
      <c r="CV25" s="20">
        <v>0.25710754017305315</v>
      </c>
      <c r="CW25" s="14">
        <v>4.6511627906976747</v>
      </c>
      <c r="CX25" s="14">
        <v>4.5443234836702953</v>
      </c>
      <c r="CY25" s="14">
        <v>4.135970333745365</v>
      </c>
      <c r="CZ25" s="15">
        <v>0.23979591836734693</v>
      </c>
      <c r="DA25" s="15">
        <f t="shared" si="7"/>
        <v>0.76020408163265307</v>
      </c>
      <c r="DB25" s="14">
        <v>3.8520408163265305</v>
      </c>
      <c r="DC25" s="14">
        <v>3.9642857142857144</v>
      </c>
      <c r="DD25" s="14">
        <v>3.9693877551020407</v>
      </c>
      <c r="DE25" s="15">
        <v>0.22727272727272727</v>
      </c>
      <c r="DF25" s="15">
        <f t="shared" si="8"/>
        <v>0.77272727272727271</v>
      </c>
      <c r="DG25" s="14">
        <v>3.9805194805194803</v>
      </c>
      <c r="DH25" s="14">
        <v>3.9545454545454546</v>
      </c>
      <c r="DI25" s="14">
        <v>3.9740259740259742</v>
      </c>
      <c r="DJ25" s="14">
        <v>4.3163841807909602</v>
      </c>
      <c r="DK25" s="14">
        <v>4.333333333333333</v>
      </c>
      <c r="DL25" s="14">
        <v>3.9013157894736841</v>
      </c>
      <c r="DM25" s="14">
        <v>3.9162436548223352</v>
      </c>
      <c r="DN25" s="14">
        <v>3.9055118110236222</v>
      </c>
      <c r="DO25" s="14"/>
      <c r="DP25" s="15">
        <v>0.10506798516687268</v>
      </c>
      <c r="DQ25" s="15">
        <v>0.23856613102595797</v>
      </c>
      <c r="DR25" s="15">
        <v>0.39307787391841781</v>
      </c>
      <c r="DS25" s="15">
        <v>0.10506798516687268</v>
      </c>
      <c r="DT25" s="15">
        <v>0.15822002472187885</v>
      </c>
      <c r="DU25" s="14">
        <v>4.7317676143386898</v>
      </c>
      <c r="DV25" s="14">
        <v>4.4202719406674911</v>
      </c>
      <c r="DW25" s="14">
        <v>4.6044499381953026</v>
      </c>
      <c r="DX25" s="14">
        <v>4.8961681087762674</v>
      </c>
      <c r="DY25" s="14">
        <v>4.6266996291718172</v>
      </c>
    </row>
    <row r="26" spans="1:129" x14ac:dyDescent="0.3">
      <c r="A26" s="43" t="s">
        <v>158</v>
      </c>
      <c r="B26" s="13">
        <v>0</v>
      </c>
      <c r="C26" s="13">
        <v>2.4590163934426229E-2</v>
      </c>
      <c r="D26" s="13">
        <v>0.27868852459016391</v>
      </c>
      <c r="E26" s="13">
        <v>0.61475409836065575</v>
      </c>
      <c r="F26" s="13">
        <v>8.1967213114754092E-2</v>
      </c>
      <c r="G26" s="13">
        <v>0.24590163934426229</v>
      </c>
      <c r="H26" s="13">
        <f t="shared" si="9"/>
        <v>0.75409836065573765</v>
      </c>
      <c r="I26" s="13">
        <v>0.23770491803278687</v>
      </c>
      <c r="J26" s="13">
        <f t="shared" si="10"/>
        <v>0.76229508196721318</v>
      </c>
      <c r="K26" s="13">
        <v>8.3333333333333329E-2</v>
      </c>
      <c r="L26" s="13">
        <f t="shared" si="1"/>
        <v>0.91666666666666663</v>
      </c>
      <c r="M26" s="14">
        <v>4</v>
      </c>
      <c r="N26" s="14">
        <v>4.583333333333333</v>
      </c>
      <c r="O26" s="14">
        <v>4.25</v>
      </c>
      <c r="P26" s="15">
        <v>0.14285714285714285</v>
      </c>
      <c r="Q26" s="15">
        <f t="shared" si="2"/>
        <v>0.85714285714285721</v>
      </c>
      <c r="R26" s="14">
        <v>3.4285714285714284</v>
      </c>
      <c r="S26" s="14">
        <v>4.1428571428571432</v>
      </c>
      <c r="T26" s="14">
        <v>4.0952380952380949</v>
      </c>
      <c r="U26" s="14">
        <v>2.5263157894736841</v>
      </c>
      <c r="V26" s="14">
        <v>2.263157894736842</v>
      </c>
      <c r="W26" s="14">
        <v>2.1052631578947367</v>
      </c>
      <c r="X26" s="14">
        <v>2.3684210526315788</v>
      </c>
      <c r="Y26" s="14">
        <v>2.1111111111111112</v>
      </c>
      <c r="Z26" s="14">
        <v>2.3333333333333335</v>
      </c>
      <c r="AA26" s="14">
        <v>2</v>
      </c>
      <c r="AB26" s="14">
        <v>3.5106382978723403</v>
      </c>
      <c r="AC26" s="14">
        <v>3.6382978723404253</v>
      </c>
      <c r="AD26" s="14">
        <v>2.5106382978723403</v>
      </c>
      <c r="AE26" s="14">
        <v>3.4893617021276597</v>
      </c>
      <c r="AF26" s="14">
        <v>2.925925925925926</v>
      </c>
      <c r="AG26" s="14">
        <v>3.5185185185185186</v>
      </c>
      <c r="AH26" s="14">
        <v>3.0370370370370372</v>
      </c>
      <c r="AI26" s="14">
        <v>3.8148148148148149</v>
      </c>
      <c r="AJ26" s="15">
        <v>0.2413793103448276</v>
      </c>
      <c r="AK26" s="15">
        <f t="shared" si="3"/>
        <v>0.75862068965517238</v>
      </c>
      <c r="AL26" s="14">
        <v>4.6551724137931032</v>
      </c>
      <c r="AM26" s="14">
        <v>4.8620689655172411</v>
      </c>
      <c r="AN26" s="14">
        <v>4.7586206896551726</v>
      </c>
      <c r="AO26" s="14">
        <v>2.1052631578947367</v>
      </c>
      <c r="AP26" s="14">
        <v>1.631578947368421</v>
      </c>
      <c r="AQ26" s="14">
        <v>2.9473684210526314</v>
      </c>
      <c r="AR26" s="14">
        <v>2.5625</v>
      </c>
      <c r="AS26" s="14">
        <v>2.6111111111111112</v>
      </c>
      <c r="AT26" s="14">
        <v>3.467741935483871</v>
      </c>
      <c r="AU26" s="15">
        <v>0.5</v>
      </c>
      <c r="AV26" s="15">
        <f t="shared" si="4"/>
        <v>0.5</v>
      </c>
      <c r="AW26" s="14">
        <v>3.4166666666666665</v>
      </c>
      <c r="AX26" s="14">
        <v>2.9722222222222223</v>
      </c>
      <c r="AY26" s="14">
        <v>3.9166666666666665</v>
      </c>
      <c r="AZ26" s="15">
        <v>0.33333333333333331</v>
      </c>
      <c r="BA26" s="15">
        <f t="shared" si="5"/>
        <v>0.66666666666666674</v>
      </c>
      <c r="BB26" s="14">
        <v>4.166666666666667</v>
      </c>
      <c r="BC26" s="14">
        <v>3.7619047619047619</v>
      </c>
      <c r="BD26" s="14">
        <v>3.8809523809523809</v>
      </c>
      <c r="BE26" s="14">
        <v>3.5145631067961167</v>
      </c>
      <c r="BF26" s="14">
        <v>3.6666666666666665</v>
      </c>
      <c r="BG26" s="14">
        <v>3.5865384615384617</v>
      </c>
      <c r="BH26" s="14">
        <v>3.4705882352941178</v>
      </c>
      <c r="BI26" s="14">
        <v>3.2211538461538463</v>
      </c>
      <c r="BJ26" s="14">
        <v>3.4848484848484849</v>
      </c>
      <c r="BK26" s="14">
        <v>3.5376344086021505</v>
      </c>
      <c r="BL26" s="14">
        <v>4.6304347826086953</v>
      </c>
      <c r="BM26" s="14">
        <v>2.2105263157894739</v>
      </c>
      <c r="BN26" s="14">
        <v>3.2692307692307692</v>
      </c>
      <c r="BO26" s="14">
        <v>3.1057692307692308</v>
      </c>
      <c r="BP26" s="14">
        <v>3.5</v>
      </c>
      <c r="BQ26" s="14">
        <v>4.009615384615385</v>
      </c>
      <c r="BR26" s="14">
        <v>3.8269230769230771</v>
      </c>
      <c r="BS26" s="14">
        <v>3.7333333333333334</v>
      </c>
      <c r="BT26" s="14">
        <v>3.8356164383561642</v>
      </c>
      <c r="BU26" s="14">
        <v>4.0344827586206895</v>
      </c>
      <c r="BV26" s="14">
        <v>3.6732673267326734</v>
      </c>
      <c r="BW26" s="14">
        <v>3.54</v>
      </c>
      <c r="BX26" s="14">
        <v>3.5636363636363635</v>
      </c>
      <c r="BY26" s="14">
        <v>3.1081081081081079</v>
      </c>
      <c r="BZ26" s="14">
        <v>3.1</v>
      </c>
      <c r="CA26" s="14">
        <v>3.2980769230769229</v>
      </c>
      <c r="CB26" s="14">
        <v>4.3203883495145634</v>
      </c>
      <c r="CC26" s="14">
        <v>4.4271844660194173</v>
      </c>
      <c r="CD26" s="14">
        <v>4.1752577319587632</v>
      </c>
      <c r="CE26" s="14">
        <v>4.242105263157895</v>
      </c>
      <c r="CF26" s="14">
        <v>5.2233009708737868</v>
      </c>
      <c r="CG26" s="14">
        <v>5.0202020202020199</v>
      </c>
      <c r="CH26" s="14">
        <v>4.7142857142857144</v>
      </c>
      <c r="CI26" s="14">
        <v>0.15384615384615385</v>
      </c>
      <c r="CJ26" s="14">
        <v>0.68269230769230771</v>
      </c>
      <c r="CK26" s="14">
        <v>0.15384615384615385</v>
      </c>
      <c r="CL26" s="14">
        <v>9.6153846153846159E-3</v>
      </c>
      <c r="CM26" s="14">
        <v>4.5058823529411764</v>
      </c>
      <c r="CN26" s="14">
        <v>4.2093023255813957</v>
      </c>
      <c r="CO26" s="14">
        <v>4.1279069767441863</v>
      </c>
      <c r="CP26" s="14">
        <v>4.0823529411764703</v>
      </c>
      <c r="CQ26" s="20">
        <v>0.32692307692307693</v>
      </c>
      <c r="CR26" s="20">
        <f t="shared" si="6"/>
        <v>0.67307692307692313</v>
      </c>
      <c r="CS26" s="20">
        <v>0.125</v>
      </c>
      <c r="CT26" s="20">
        <v>9.6153846153846159E-2</v>
      </c>
      <c r="CU26" s="20">
        <v>0.35576923076923078</v>
      </c>
      <c r="CV26" s="20">
        <v>0.42307692307692307</v>
      </c>
      <c r="CW26" s="14">
        <v>4.7303370786516856</v>
      </c>
      <c r="CX26" s="14">
        <v>4.606741573033708</v>
      </c>
      <c r="CY26" s="14">
        <v>4.1730769230769234</v>
      </c>
      <c r="CZ26" s="15">
        <v>0.13636363636363635</v>
      </c>
      <c r="DA26" s="15">
        <f t="shared" si="7"/>
        <v>0.86363636363636365</v>
      </c>
      <c r="DB26" s="14">
        <v>3.6818181818181817</v>
      </c>
      <c r="DC26" s="14">
        <v>4.0909090909090908</v>
      </c>
      <c r="DD26" s="14">
        <v>3.7727272727272729</v>
      </c>
      <c r="DE26" s="15">
        <v>6.25E-2</v>
      </c>
      <c r="DF26" s="15">
        <f t="shared" si="8"/>
        <v>0.9375</v>
      </c>
      <c r="DG26" s="14">
        <v>4.0625</v>
      </c>
      <c r="DH26" s="14">
        <v>4.3125</v>
      </c>
      <c r="DI26" s="14">
        <v>4.25</v>
      </c>
      <c r="DJ26" s="14">
        <v>4.7307692307692308</v>
      </c>
      <c r="DK26" s="14">
        <v>4.8076923076923075</v>
      </c>
      <c r="DL26" s="14">
        <v>3.9705882352941178</v>
      </c>
      <c r="DM26" s="14">
        <v>3.8235294117647061</v>
      </c>
      <c r="DN26" s="14">
        <v>3.9759036144578315</v>
      </c>
      <c r="DO26" s="14"/>
      <c r="DP26" s="15">
        <v>0.13461538461538461</v>
      </c>
      <c r="DQ26" s="15">
        <v>0.375</v>
      </c>
      <c r="DR26" s="15">
        <v>0.35576923076923078</v>
      </c>
      <c r="DS26" s="15">
        <v>6.7307692307692304E-2</v>
      </c>
      <c r="DT26" s="15">
        <v>6.7307692307692304E-2</v>
      </c>
      <c r="DU26" s="14">
        <v>4.884615384615385</v>
      </c>
      <c r="DV26" s="14">
        <v>4.490384615384615</v>
      </c>
      <c r="DW26" s="14">
        <v>4.6826923076923075</v>
      </c>
      <c r="DX26" s="14">
        <v>4.884615384615385</v>
      </c>
      <c r="DY26" s="14">
        <v>4.6923076923076925</v>
      </c>
    </row>
    <row r="27" spans="1:129" x14ac:dyDescent="0.3">
      <c r="A27" s="21" t="s">
        <v>159</v>
      </c>
      <c r="B27" s="13">
        <v>0</v>
      </c>
      <c r="C27" s="13">
        <v>5.7971014492753624E-2</v>
      </c>
      <c r="D27" s="13">
        <v>0.29710144927536231</v>
      </c>
      <c r="E27" s="13">
        <v>0.62318840579710144</v>
      </c>
      <c r="F27" s="13">
        <v>2.1739130434782608E-2</v>
      </c>
      <c r="G27" s="13"/>
      <c r="H27" s="13"/>
      <c r="I27" s="13">
        <v>0.18248175182481752</v>
      </c>
      <c r="J27" s="13">
        <f t="shared" si="10"/>
        <v>0.81751824817518248</v>
      </c>
      <c r="K27" s="13">
        <v>0.125</v>
      </c>
      <c r="L27" s="13">
        <f t="shared" si="1"/>
        <v>0.875</v>
      </c>
      <c r="M27" s="14">
        <v>4.625</v>
      </c>
      <c r="N27" s="14">
        <v>5.5</v>
      </c>
      <c r="O27" s="14">
        <v>5.375</v>
      </c>
      <c r="P27" s="15"/>
      <c r="Q27" s="15"/>
      <c r="R27" s="14">
        <v>4.2</v>
      </c>
      <c r="S27" s="14">
        <v>4.333333333333333</v>
      </c>
      <c r="T27" s="14">
        <v>4.8666666666666663</v>
      </c>
      <c r="U27" s="14">
        <v>3.765625</v>
      </c>
      <c r="V27" s="14">
        <v>3.515625</v>
      </c>
      <c r="W27" s="14">
        <v>3.40625</v>
      </c>
      <c r="X27" s="14">
        <v>3.546875</v>
      </c>
      <c r="Y27" s="14">
        <v>2.7037037037037037</v>
      </c>
      <c r="Z27" s="14">
        <v>3.3703703703703702</v>
      </c>
      <c r="AA27" s="14">
        <v>3.3461538461538463</v>
      </c>
      <c r="AB27" s="14">
        <v>3.9215686274509802</v>
      </c>
      <c r="AC27" s="14">
        <v>3.8137254901960786</v>
      </c>
      <c r="AD27" s="14">
        <v>3.0196078431372548</v>
      </c>
      <c r="AE27" s="14">
        <v>3.5098039215686274</v>
      </c>
      <c r="AF27" s="14">
        <v>3.8125</v>
      </c>
      <c r="AG27" s="14">
        <v>4.166666666666667</v>
      </c>
      <c r="AH27" s="14">
        <v>3.5416666666666665</v>
      </c>
      <c r="AI27" s="14">
        <v>4.229166666666667</v>
      </c>
      <c r="AJ27" s="15">
        <v>0.42857142857142855</v>
      </c>
      <c r="AK27" s="15">
        <f t="shared" si="3"/>
        <v>0.5714285714285714</v>
      </c>
      <c r="AL27" s="14">
        <v>4.5857142857142854</v>
      </c>
      <c r="AM27" s="14">
        <v>4.8142857142857141</v>
      </c>
      <c r="AN27" s="14">
        <v>5.1428571428571432</v>
      </c>
      <c r="AO27" s="14">
        <v>3.0357142857142856</v>
      </c>
      <c r="AP27" s="14">
        <v>2.8214285714285716</v>
      </c>
      <c r="AQ27" s="14">
        <v>3.3571428571428572</v>
      </c>
      <c r="AR27" s="14">
        <v>4.1851851851851851</v>
      </c>
      <c r="AS27" s="14">
        <v>3.2142857142857144</v>
      </c>
      <c r="AT27" s="14">
        <v>3.7826086956521738</v>
      </c>
      <c r="AU27" s="15">
        <v>0.25757575757575757</v>
      </c>
      <c r="AV27" s="15">
        <f t="shared" si="4"/>
        <v>0.74242424242424243</v>
      </c>
      <c r="AW27" s="14">
        <v>3.1515151515151514</v>
      </c>
      <c r="AX27" s="14">
        <v>3.5303030303030303</v>
      </c>
      <c r="AY27" s="14">
        <v>4.6515151515151514</v>
      </c>
      <c r="AZ27" s="15">
        <v>5.1724137931034482E-2</v>
      </c>
      <c r="BA27" s="15">
        <f t="shared" si="5"/>
        <v>0.94827586206896552</v>
      </c>
      <c r="BB27" s="14">
        <v>3.8103448275862069</v>
      </c>
      <c r="BC27" s="14">
        <v>3.6551724137931036</v>
      </c>
      <c r="BD27" s="14">
        <v>3.9482758620689653</v>
      </c>
      <c r="BE27" s="14">
        <v>4.4744525547445253</v>
      </c>
      <c r="BF27" s="14">
        <v>4.5671641791044779</v>
      </c>
      <c r="BG27" s="14">
        <v>4.3308823529411766</v>
      </c>
      <c r="BH27" s="14">
        <v>4.0229007633587788</v>
      </c>
      <c r="BI27" s="14">
        <v>4.2748091603053435</v>
      </c>
      <c r="BJ27" s="14">
        <v>4.4480000000000004</v>
      </c>
      <c r="BK27" s="14">
        <v>4.9612403100775193</v>
      </c>
      <c r="BL27" s="14">
        <v>4.9444444444444446</v>
      </c>
      <c r="BM27" s="14">
        <v>3.9837398373983741</v>
      </c>
      <c r="BN27" s="14">
        <v>3.9130434782608696</v>
      </c>
      <c r="BO27" s="14">
        <v>3.8646616541353382</v>
      </c>
      <c r="BP27" s="14">
        <v>3.7985074626865671</v>
      </c>
      <c r="BQ27" s="14">
        <v>4.3787878787878789</v>
      </c>
      <c r="BR27" s="14">
        <v>3.8897058823529411</v>
      </c>
      <c r="BS27" s="14">
        <v>3.9029126213592233</v>
      </c>
      <c r="BT27" s="14">
        <v>3.8666666666666667</v>
      </c>
      <c r="BU27" s="14">
        <v>3.5808823529411766</v>
      </c>
      <c r="BV27" s="14">
        <v>4.5772357723577235</v>
      </c>
      <c r="BW27" s="14">
        <v>4.4661016949152543</v>
      </c>
      <c r="BX27" s="14">
        <v>4.6279069767441863</v>
      </c>
      <c r="BY27" s="14">
        <v>4.5263157894736841</v>
      </c>
      <c r="BZ27" s="14">
        <v>4.1818181818181817</v>
      </c>
      <c r="CA27" s="14">
        <v>3.9130434782608696</v>
      </c>
      <c r="CB27" s="14">
        <v>4.5869565217391308</v>
      </c>
      <c r="CC27" s="14">
        <v>4.6086956521739131</v>
      </c>
      <c r="CD27" s="14">
        <v>4.0619469026548671</v>
      </c>
      <c r="CE27" s="14">
        <v>4.2389380530973453</v>
      </c>
      <c r="CF27" s="14">
        <v>3.9621212121212119</v>
      </c>
      <c r="CG27" s="14">
        <v>3.9328358208955225</v>
      </c>
      <c r="CH27" s="14">
        <v>3.8870967741935485</v>
      </c>
      <c r="CI27" s="14">
        <v>0.12318840579710146</v>
      </c>
      <c r="CJ27" s="14">
        <v>0.68840579710144922</v>
      </c>
      <c r="CK27" s="14">
        <v>0.15217391304347827</v>
      </c>
      <c r="CL27" s="14">
        <v>3.6231884057971016E-2</v>
      </c>
      <c r="CM27" s="14">
        <v>4</v>
      </c>
      <c r="CN27" s="14">
        <v>3.7704918032786887</v>
      </c>
      <c r="CO27" s="14">
        <v>3.8016528925619837</v>
      </c>
      <c r="CP27" s="14">
        <v>3.7058823529411766</v>
      </c>
      <c r="CQ27" s="20">
        <v>0.18115942028985507</v>
      </c>
      <c r="CR27" s="20">
        <f t="shared" si="6"/>
        <v>0.8188405797101449</v>
      </c>
      <c r="CS27" s="20">
        <v>5.7971014492753624E-2</v>
      </c>
      <c r="CT27" s="20">
        <v>5.0724637681159424E-2</v>
      </c>
      <c r="CU27" s="20">
        <v>0.65942028985507251</v>
      </c>
      <c r="CV27" s="20">
        <v>0.2318840579710145</v>
      </c>
      <c r="CW27" s="14">
        <v>5.2348484848484844</v>
      </c>
      <c r="CX27" s="14">
        <v>5.1679389312977095</v>
      </c>
      <c r="CY27" s="14">
        <v>4.5942028985507246</v>
      </c>
      <c r="CZ27" s="15">
        <v>0.15254237288135594</v>
      </c>
      <c r="DA27" s="15">
        <f t="shared" si="7"/>
        <v>0.84745762711864403</v>
      </c>
      <c r="DB27" s="14">
        <v>3.8813559322033897</v>
      </c>
      <c r="DC27" s="14">
        <v>4.1186440677966099</v>
      </c>
      <c r="DD27" s="14">
        <v>4.2881355932203391</v>
      </c>
      <c r="DE27" s="15">
        <v>0.20512820512820512</v>
      </c>
      <c r="DF27" s="15">
        <f t="shared" si="8"/>
        <v>0.79487179487179493</v>
      </c>
      <c r="DG27" s="14">
        <v>3.8205128205128207</v>
      </c>
      <c r="DH27" s="14">
        <v>4</v>
      </c>
      <c r="DI27" s="14">
        <v>4.0769230769230766</v>
      </c>
      <c r="DJ27" s="14">
        <v>4.5172413793103452</v>
      </c>
      <c r="DK27" s="14">
        <v>4.7241379310344831</v>
      </c>
      <c r="DL27" s="14">
        <v>4.0144927536231885</v>
      </c>
      <c r="DM27" s="14">
        <v>4.0888888888888886</v>
      </c>
      <c r="DN27" s="14">
        <v>4.1443298969072169</v>
      </c>
      <c r="DO27" s="14"/>
      <c r="DP27" s="15">
        <v>0.14492753623188406</v>
      </c>
      <c r="DQ27" s="15">
        <v>0.2608695652173913</v>
      </c>
      <c r="DR27" s="15">
        <v>0.27536231884057971</v>
      </c>
      <c r="DS27" s="15">
        <v>5.0724637681159424E-2</v>
      </c>
      <c r="DT27" s="15">
        <v>0.26811594202898553</v>
      </c>
      <c r="DU27" s="14">
        <v>4.8768115942028984</v>
      </c>
      <c r="DV27" s="14">
        <v>4.6304347826086953</v>
      </c>
      <c r="DW27" s="14">
        <v>4.5942028985507246</v>
      </c>
      <c r="DX27" s="14">
        <v>5.2101449275362315</v>
      </c>
      <c r="DY27" s="14">
        <v>4.8695652173913047</v>
      </c>
    </row>
    <row r="28" spans="1:129" x14ac:dyDescent="0.3">
      <c r="A28" s="21" t="s">
        <v>127</v>
      </c>
      <c r="B28" s="13">
        <v>1.0638297872340425E-2</v>
      </c>
      <c r="C28" s="13">
        <v>6.3829787234042548E-2</v>
      </c>
      <c r="D28" s="13">
        <v>0.32978723404255317</v>
      </c>
      <c r="E28" s="13">
        <v>0.58510638297872342</v>
      </c>
      <c r="F28" s="13">
        <v>1.0638297872340425E-2</v>
      </c>
      <c r="G28" s="13">
        <v>0.37234042553191488</v>
      </c>
      <c r="H28" s="13">
        <f t="shared" si="9"/>
        <v>0.62765957446808507</v>
      </c>
      <c r="I28" s="13">
        <v>0.15957446808510639</v>
      </c>
      <c r="J28" s="13">
        <f t="shared" si="10"/>
        <v>0.84042553191489366</v>
      </c>
      <c r="K28" s="13"/>
      <c r="L28" s="13"/>
      <c r="M28" s="14">
        <v>4</v>
      </c>
      <c r="N28" s="14">
        <v>4.1538461538461542</v>
      </c>
      <c r="O28" s="14">
        <v>4.2307692307692308</v>
      </c>
      <c r="P28" s="15"/>
      <c r="Q28" s="15"/>
      <c r="R28" s="14">
        <v>3.7241379310344827</v>
      </c>
      <c r="S28" s="14">
        <v>4.1724137931034484</v>
      </c>
      <c r="T28" s="14">
        <v>4.1379310344827589</v>
      </c>
      <c r="U28" s="14">
        <v>3.7297297297297298</v>
      </c>
      <c r="V28" s="14">
        <v>3.6486486486486487</v>
      </c>
      <c r="W28" s="14">
        <v>3.2702702702702702</v>
      </c>
      <c r="X28" s="14">
        <v>3.0270270270270272</v>
      </c>
      <c r="Y28" s="14">
        <v>3.6153846153846154</v>
      </c>
      <c r="Z28" s="14">
        <v>3.4</v>
      </c>
      <c r="AA28" s="14">
        <v>3.9285714285714284</v>
      </c>
      <c r="AB28" s="14">
        <v>3.3559322033898304</v>
      </c>
      <c r="AC28" s="14">
        <v>4.2372881355932206</v>
      </c>
      <c r="AD28" s="14">
        <v>3.4745762711864407</v>
      </c>
      <c r="AE28" s="14">
        <v>4.0338983050847457</v>
      </c>
      <c r="AF28" s="14">
        <v>3.2127659574468086</v>
      </c>
      <c r="AG28" s="14">
        <v>4.1914893617021276</v>
      </c>
      <c r="AH28" s="14">
        <v>3.2127659574468086</v>
      </c>
      <c r="AI28" s="14">
        <v>4.1063829787234045</v>
      </c>
      <c r="AJ28" s="15"/>
      <c r="AK28" s="15"/>
      <c r="AL28" s="14">
        <v>3.6744186046511627</v>
      </c>
      <c r="AM28" s="14">
        <v>4.1860465116279073</v>
      </c>
      <c r="AN28" s="14">
        <v>4.0697674418604652</v>
      </c>
      <c r="AO28" s="14">
        <v>3.7857142857142856</v>
      </c>
      <c r="AP28" s="14">
        <v>3.5</v>
      </c>
      <c r="AQ28" s="14">
        <v>3.4285714285714284</v>
      </c>
      <c r="AR28" s="14">
        <v>4.4615384615384617</v>
      </c>
      <c r="AS28" s="14">
        <v>4.5</v>
      </c>
      <c r="AT28" s="14">
        <v>3.9861111111111112</v>
      </c>
      <c r="AU28" s="15"/>
      <c r="AV28" s="15"/>
      <c r="AW28" s="14">
        <v>3.3055555555555554</v>
      </c>
      <c r="AX28" s="14">
        <v>3.6111111111111112</v>
      </c>
      <c r="AY28" s="14">
        <v>4.5</v>
      </c>
      <c r="AZ28" s="15"/>
      <c r="BA28" s="15"/>
      <c r="BB28" s="14">
        <v>4.25</v>
      </c>
      <c r="BC28" s="14">
        <v>4.5</v>
      </c>
      <c r="BD28" s="14">
        <v>4.6785714285714288</v>
      </c>
      <c r="BE28" s="14">
        <v>4.064516129032258</v>
      </c>
      <c r="BF28" s="14">
        <v>4.989247311827957</v>
      </c>
      <c r="BG28" s="14">
        <v>4.731182795698925</v>
      </c>
      <c r="BH28" s="14">
        <v>4.8043478260869561</v>
      </c>
      <c r="BI28" s="14">
        <v>4.935483870967742</v>
      </c>
      <c r="BJ28" s="14">
        <v>4.9885057471264371</v>
      </c>
      <c r="BK28" s="14">
        <v>4.7272727272727275</v>
      </c>
      <c r="BL28" s="14">
        <v>4.8235294117647056</v>
      </c>
      <c r="BM28" s="14">
        <v>3.9673913043478262</v>
      </c>
      <c r="BN28" s="14">
        <v>4.1382978723404253</v>
      </c>
      <c r="BO28" s="14">
        <v>3.8901098901098901</v>
      </c>
      <c r="BP28" s="14">
        <v>3.860215053763441</v>
      </c>
      <c r="BQ28" s="14">
        <v>4.4946236559139781</v>
      </c>
      <c r="BR28" s="14">
        <v>3.4623655913978495</v>
      </c>
      <c r="BS28" s="14">
        <v>3.6981132075471699</v>
      </c>
      <c r="BT28" s="14">
        <v>3.6875</v>
      </c>
      <c r="BU28" s="14">
        <v>3.7681159420289854</v>
      </c>
      <c r="BV28" s="14">
        <v>4.4945054945054945</v>
      </c>
      <c r="BW28" s="14">
        <v>4.2527472527472527</v>
      </c>
      <c r="BX28" s="14">
        <v>3.9459459459459461</v>
      </c>
      <c r="BY28" s="14">
        <v>3.55</v>
      </c>
      <c r="BZ28" s="14">
        <v>3.5833333333333335</v>
      </c>
      <c r="CA28" s="14">
        <v>3.6489361702127661</v>
      </c>
      <c r="CB28" s="14">
        <v>5.010752688172043</v>
      </c>
      <c r="CC28" s="14">
        <v>4.9891304347826084</v>
      </c>
      <c r="CD28" s="14">
        <v>4.1149425287356323</v>
      </c>
      <c r="CE28" s="14">
        <v>4.3448275862068968</v>
      </c>
      <c r="CF28" s="14">
        <v>4.623655913978495</v>
      </c>
      <c r="CG28" s="14">
        <v>4.7692307692307692</v>
      </c>
      <c r="CH28" s="14">
        <v>4.4905660377358494</v>
      </c>
      <c r="CI28" s="14">
        <v>0.1702127659574468</v>
      </c>
      <c r="CJ28" s="14">
        <v>0.71276595744680848</v>
      </c>
      <c r="CK28" s="14">
        <v>0.10638297872340426</v>
      </c>
      <c r="CL28" s="14">
        <v>1.0638297872340425E-2</v>
      </c>
      <c r="CM28" s="14">
        <v>4.5263157894736841</v>
      </c>
      <c r="CN28" s="14">
        <v>4.2133333333333329</v>
      </c>
      <c r="CO28" s="14">
        <v>3.9610389610389611</v>
      </c>
      <c r="CP28" s="14">
        <v>4.2</v>
      </c>
      <c r="CQ28" s="20"/>
      <c r="CR28" s="20">
        <f t="shared" si="6"/>
        <v>1</v>
      </c>
      <c r="CS28" s="20">
        <v>6.3829787234042548E-2</v>
      </c>
      <c r="CT28" s="20">
        <v>9.5744680851063829E-2</v>
      </c>
      <c r="CU28" s="20">
        <v>0.6063829787234043</v>
      </c>
      <c r="CV28" s="20">
        <v>0.23404255319148937</v>
      </c>
      <c r="CW28" s="14">
        <v>4.8255813953488369</v>
      </c>
      <c r="CX28" s="14">
        <v>4.7558139534883717</v>
      </c>
      <c r="CY28" s="14">
        <v>4.5212765957446805</v>
      </c>
      <c r="CZ28" s="15"/>
      <c r="DA28" s="15"/>
      <c r="DB28" s="14">
        <v>3.8611111111111112</v>
      </c>
      <c r="DC28" s="14">
        <v>4.083333333333333</v>
      </c>
      <c r="DD28" s="14">
        <v>3.8333333333333335</v>
      </c>
      <c r="DE28" s="15"/>
      <c r="DF28" s="15"/>
      <c r="DG28" s="14">
        <v>3.5454545454545454</v>
      </c>
      <c r="DH28" s="14">
        <v>3.6363636363636362</v>
      </c>
      <c r="DI28" s="14">
        <v>3.6363636363636362</v>
      </c>
      <c r="DJ28" s="14">
        <v>4.3571428571428568</v>
      </c>
      <c r="DK28" s="14">
        <v>4.5</v>
      </c>
      <c r="DL28" s="14">
        <v>4.270833333333333</v>
      </c>
      <c r="DM28" s="14"/>
      <c r="DN28" s="14"/>
      <c r="DO28" s="14">
        <v>4.5053763440860219</v>
      </c>
      <c r="DP28" s="15">
        <v>8.5106382978723402E-2</v>
      </c>
      <c r="DQ28" s="15">
        <v>0.2978723404255319</v>
      </c>
      <c r="DR28" s="15">
        <v>0.32978723404255317</v>
      </c>
      <c r="DS28" s="15">
        <v>0.18085106382978725</v>
      </c>
      <c r="DT28" s="15">
        <v>0.10638297872340426</v>
      </c>
      <c r="DU28" s="14">
        <v>5.1595744680851068</v>
      </c>
      <c r="DV28" s="14">
        <v>4.9361702127659575</v>
      </c>
      <c r="DW28" s="14">
        <v>4.9680851063829783</v>
      </c>
      <c r="DX28" s="14">
        <v>5.3297872340425529</v>
      </c>
      <c r="DY28" s="14">
        <v>5.0851063829787231</v>
      </c>
    </row>
    <row r="29" spans="1:129" x14ac:dyDescent="0.3">
      <c r="A29" s="21" t="s">
        <v>160</v>
      </c>
      <c r="B29" s="13">
        <v>1.6528925619834711E-2</v>
      </c>
      <c r="C29" s="13">
        <v>0.10743801652892562</v>
      </c>
      <c r="D29" s="13">
        <v>0.36363636363636365</v>
      </c>
      <c r="E29" s="13">
        <v>0.45454545454545453</v>
      </c>
      <c r="F29" s="13">
        <v>5.7851239669421489E-2</v>
      </c>
      <c r="G29" s="13"/>
      <c r="H29" s="13"/>
      <c r="I29" s="13">
        <v>0</v>
      </c>
      <c r="J29" s="13">
        <f t="shared" si="10"/>
        <v>1</v>
      </c>
      <c r="K29" s="13"/>
      <c r="L29" s="13"/>
      <c r="M29" s="14">
        <v>4.2857142857142856</v>
      </c>
      <c r="N29" s="14">
        <v>4.8571428571428568</v>
      </c>
      <c r="O29" s="14">
        <v>4.7142857142857144</v>
      </c>
      <c r="P29" s="15"/>
      <c r="Q29" s="15"/>
      <c r="R29" s="14">
        <v>3.8275862068965516</v>
      </c>
      <c r="S29" s="14">
        <v>4.3448275862068968</v>
      </c>
      <c r="T29" s="14">
        <v>4.2758620689655169</v>
      </c>
      <c r="U29" s="14">
        <v>3.0869565217391304</v>
      </c>
      <c r="V29" s="14">
        <v>3.75</v>
      </c>
      <c r="W29" s="14">
        <v>2.875</v>
      </c>
      <c r="X29" s="14">
        <v>3.9361702127659575</v>
      </c>
      <c r="Y29" s="14">
        <v>3.7419354838709675</v>
      </c>
      <c r="Z29" s="14">
        <v>3.5543478260869565</v>
      </c>
      <c r="AA29" s="14"/>
      <c r="AB29" s="14">
        <v>4.041666666666667</v>
      </c>
      <c r="AC29" s="14">
        <v>4.3194444444444446</v>
      </c>
      <c r="AD29" s="14">
        <v>3.375</v>
      </c>
      <c r="AE29" s="14">
        <v>4.0555555555555554</v>
      </c>
      <c r="AF29" s="14">
        <v>3.3454545454545452</v>
      </c>
      <c r="AG29" s="14">
        <v>3.9090909090909092</v>
      </c>
      <c r="AH29" s="14">
        <v>3.5454545454545454</v>
      </c>
      <c r="AI29" s="14">
        <v>4.0727272727272723</v>
      </c>
      <c r="AJ29" s="15"/>
      <c r="AK29" s="15"/>
      <c r="AL29" s="14">
        <v>5.0153846153846153</v>
      </c>
      <c r="AM29" s="14">
        <v>5.1384615384615389</v>
      </c>
      <c r="AN29" s="14">
        <v>5.384615384615385</v>
      </c>
      <c r="AO29" s="14">
        <v>3.0833333333333335</v>
      </c>
      <c r="AP29" s="14">
        <v>2.9166666666666665</v>
      </c>
      <c r="AQ29" s="14">
        <v>3.5416666666666665</v>
      </c>
      <c r="AR29" s="14">
        <v>3.75</v>
      </c>
      <c r="AS29" s="14">
        <v>3.5652173913043477</v>
      </c>
      <c r="AT29" s="14">
        <v>4.0991735537190079</v>
      </c>
      <c r="AU29" s="15"/>
      <c r="AV29" s="15"/>
      <c r="AW29" s="14">
        <v>3.129032258064516</v>
      </c>
      <c r="AX29" s="14">
        <v>2.967741935483871</v>
      </c>
      <c r="AY29" s="14">
        <v>4.080645161290323</v>
      </c>
      <c r="AZ29" s="15"/>
      <c r="BA29" s="15"/>
      <c r="BB29" s="14">
        <v>3.4</v>
      </c>
      <c r="BC29" s="14">
        <v>2.9818181818181819</v>
      </c>
      <c r="BD29" s="14">
        <v>3.6181818181818182</v>
      </c>
      <c r="BE29" s="14">
        <v>4.3965517241379306</v>
      </c>
      <c r="BF29" s="14">
        <v>4.6239316239316235</v>
      </c>
      <c r="BG29" s="14">
        <v>4.3879310344827589</v>
      </c>
      <c r="BH29" s="14">
        <v>4.1578947368421053</v>
      </c>
      <c r="BI29" s="14">
        <v>4.2807017543859649</v>
      </c>
      <c r="BJ29" s="14">
        <v>4.3298969072164946</v>
      </c>
      <c r="BK29" s="14">
        <v>4.9639639639639643</v>
      </c>
      <c r="BL29" s="14">
        <v>4.7606837606837606</v>
      </c>
      <c r="BM29" s="14"/>
      <c r="BN29" s="14">
        <v>4.0578512396694215</v>
      </c>
      <c r="BO29" s="14">
        <v>3.9145299145299144</v>
      </c>
      <c r="BP29" s="14">
        <v>3.7894736842105261</v>
      </c>
      <c r="BQ29" s="14">
        <v>4.8448275862068968</v>
      </c>
      <c r="BR29" s="14">
        <v>3.8319327731092439</v>
      </c>
      <c r="BS29" s="14"/>
      <c r="BT29" s="14"/>
      <c r="BU29" s="14"/>
      <c r="BV29" s="14">
        <v>4.2</v>
      </c>
      <c r="BW29" s="14">
        <v>4.1683168316831685</v>
      </c>
      <c r="BX29" s="14">
        <v>4.18</v>
      </c>
      <c r="BY29" s="14">
        <v>3.6296296296296298</v>
      </c>
      <c r="BZ29" s="14">
        <v>4.5348837209302326</v>
      </c>
      <c r="CA29" s="14">
        <v>4.0991735537190079</v>
      </c>
      <c r="CB29" s="14">
        <v>4.9557522123893802</v>
      </c>
      <c r="CC29" s="14">
        <v>5.0090090090090094</v>
      </c>
      <c r="CD29" s="14">
        <v>4.5140186915887854</v>
      </c>
      <c r="CE29" s="14">
        <v>4.5904761904761902</v>
      </c>
      <c r="CF29" s="14">
        <v>5.3277310924369745</v>
      </c>
      <c r="CG29" s="14">
        <v>4.9152542372881358</v>
      </c>
      <c r="CH29" s="14">
        <v>4.8571428571428568</v>
      </c>
      <c r="CI29" s="14">
        <v>9.9173553719008267E-2</v>
      </c>
      <c r="CJ29" s="14">
        <v>0.80165289256198347</v>
      </c>
      <c r="CK29" s="14">
        <v>9.0909090909090912E-2</v>
      </c>
      <c r="CL29" s="14">
        <v>8.2644628099173556E-3</v>
      </c>
      <c r="CM29" s="14">
        <v>5.0648148148148149</v>
      </c>
      <c r="CN29" s="14">
        <v>4.807339449541284</v>
      </c>
      <c r="CO29" s="14">
        <v>4.3669724770642198</v>
      </c>
      <c r="CP29" s="14">
        <v>4.3853211009174311</v>
      </c>
      <c r="CQ29" s="20"/>
      <c r="CR29" s="20">
        <f t="shared" si="6"/>
        <v>1</v>
      </c>
      <c r="CS29" s="20">
        <v>0.17355371900826447</v>
      </c>
      <c r="CT29" s="20">
        <v>1.6528925619834711E-2</v>
      </c>
      <c r="CU29" s="20">
        <v>0.37190082644628097</v>
      </c>
      <c r="CV29" s="20">
        <v>0.38842975206611569</v>
      </c>
      <c r="CW29" s="14">
        <v>4.4742268041237114</v>
      </c>
      <c r="CX29" s="14">
        <v>4.4949494949494948</v>
      </c>
      <c r="CY29" s="14">
        <v>4.5123966942148757</v>
      </c>
      <c r="CZ29" s="15"/>
      <c r="DA29" s="15"/>
      <c r="DB29" s="14">
        <v>4.0434782608695654</v>
      </c>
      <c r="DC29" s="14">
        <v>4.1521739130434785</v>
      </c>
      <c r="DD29" s="14">
        <v>4.1739130434782608</v>
      </c>
      <c r="DE29" s="15"/>
      <c r="DF29" s="15"/>
      <c r="DG29" s="14">
        <v>3.6451612903225805</v>
      </c>
      <c r="DH29" s="14">
        <v>3.6774193548387095</v>
      </c>
      <c r="DI29" s="14">
        <v>3.7419354838709675</v>
      </c>
      <c r="DJ29" s="14">
        <v>4.9444444444444446</v>
      </c>
      <c r="DK29" s="14">
        <v>4.8518518518518521</v>
      </c>
      <c r="DL29" s="14">
        <v>4.4864864864864868</v>
      </c>
      <c r="DM29" s="14"/>
      <c r="DN29" s="14"/>
      <c r="DO29" s="14">
        <v>4.2892561983471076</v>
      </c>
      <c r="DP29" s="15">
        <v>0.256198347107438</v>
      </c>
      <c r="DQ29" s="15">
        <v>0.35537190082644626</v>
      </c>
      <c r="DR29" s="15">
        <v>0.33057851239669422</v>
      </c>
      <c r="DS29" s="15">
        <v>5.7851239669421489E-2</v>
      </c>
      <c r="DT29" s="15">
        <v>0</v>
      </c>
      <c r="DU29" s="14">
        <v>4.9669421487603307</v>
      </c>
      <c r="DV29" s="14">
        <v>4.8595041322314048</v>
      </c>
      <c r="DW29" s="14">
        <v>4.776859504132231</v>
      </c>
      <c r="DX29" s="14">
        <v>5.0909090909090908</v>
      </c>
      <c r="DY29" s="14">
        <v>4.9008264462809921</v>
      </c>
    </row>
    <row r="30" spans="1:129" x14ac:dyDescent="0.3">
      <c r="A30" s="43" t="s">
        <v>161</v>
      </c>
      <c r="B30" s="13">
        <v>1.5128593040847202E-3</v>
      </c>
      <c r="C30" s="13">
        <v>3.4795763993948563E-2</v>
      </c>
      <c r="D30" s="13">
        <v>0.37216338880484112</v>
      </c>
      <c r="E30" s="13">
        <v>0.54614220877458397</v>
      </c>
      <c r="F30" s="13">
        <v>4.5385779122541603E-2</v>
      </c>
      <c r="G30" s="13">
        <v>9.0771558245083206E-2</v>
      </c>
      <c r="H30" s="13">
        <f t="shared" si="9"/>
        <v>0.90922844175491679</v>
      </c>
      <c r="I30" s="13">
        <v>0.16490166414523449</v>
      </c>
      <c r="J30" s="13">
        <f t="shared" si="10"/>
        <v>0.83509833585476545</v>
      </c>
      <c r="K30" s="13">
        <v>8.771929824561403E-2</v>
      </c>
      <c r="L30" s="13">
        <f t="shared" si="1"/>
        <v>0.91228070175438591</v>
      </c>
      <c r="M30" s="14">
        <v>3.7719298245614037</v>
      </c>
      <c r="N30" s="14">
        <v>3.9649122807017543</v>
      </c>
      <c r="O30" s="14">
        <v>4.0526315789473681</v>
      </c>
      <c r="P30" s="15">
        <v>3.8834951456310676E-2</v>
      </c>
      <c r="Q30" s="15">
        <f t="shared" si="2"/>
        <v>0.96116504854368934</v>
      </c>
      <c r="R30" s="14">
        <v>3.4466019417475726</v>
      </c>
      <c r="S30" s="14">
        <v>3.7281553398058254</v>
      </c>
      <c r="T30" s="14">
        <v>3.5145631067961167</v>
      </c>
      <c r="U30" s="14">
        <v>3.3577235772357725</v>
      </c>
      <c r="V30" s="14">
        <v>3.0853658536585367</v>
      </c>
      <c r="W30" s="14">
        <v>2.8414634146341462</v>
      </c>
      <c r="X30" s="14">
        <v>3.0609756097560976</v>
      </c>
      <c r="Y30" s="14">
        <v>2.8557692307692308</v>
      </c>
      <c r="Z30" s="14">
        <v>3.5660377358490565</v>
      </c>
      <c r="AA30" s="14">
        <v>3.2924528301886791</v>
      </c>
      <c r="AB30" s="14">
        <v>3.2997347480106103</v>
      </c>
      <c r="AC30" s="14">
        <v>3.4403183023872681</v>
      </c>
      <c r="AD30" s="14">
        <v>2.4907161803713529</v>
      </c>
      <c r="AE30" s="14">
        <v>3.0636604774535807</v>
      </c>
      <c r="AF30" s="14">
        <v>2.7647058823529411</v>
      </c>
      <c r="AG30" s="14">
        <v>3.2352941176470589</v>
      </c>
      <c r="AH30" s="14">
        <v>2.8449197860962565</v>
      </c>
      <c r="AI30" s="14">
        <v>3.3636363636363638</v>
      </c>
      <c r="AJ30" s="15">
        <v>0.21674876847290642</v>
      </c>
      <c r="AK30" s="15">
        <f t="shared" si="3"/>
        <v>0.78325123152709364</v>
      </c>
      <c r="AL30" s="14">
        <v>4.1231527093596059</v>
      </c>
      <c r="AM30" s="14">
        <v>4.3546798029556646</v>
      </c>
      <c r="AN30" s="14">
        <v>4.0788177339901477</v>
      </c>
      <c r="AO30" s="14">
        <v>2.3703703703703702</v>
      </c>
      <c r="AP30" s="14">
        <v>2.4392523364485981</v>
      </c>
      <c r="AQ30" s="14">
        <v>2.7830188679245285</v>
      </c>
      <c r="AR30" s="14">
        <v>2.8</v>
      </c>
      <c r="AS30" s="14">
        <v>2.3457943925233646</v>
      </c>
      <c r="AT30" s="14">
        <v>3.2941176470588234</v>
      </c>
      <c r="AU30" s="15">
        <v>0.23549488054607509</v>
      </c>
      <c r="AV30" s="15">
        <f t="shared" si="4"/>
        <v>0.76450511945392496</v>
      </c>
      <c r="AW30" s="14">
        <v>3.8191126279863483</v>
      </c>
      <c r="AX30" s="14">
        <v>3.6313993174061432</v>
      </c>
      <c r="AY30" s="14">
        <v>4.4573378839590445</v>
      </c>
      <c r="AZ30" s="15">
        <v>0.32881355932203388</v>
      </c>
      <c r="BA30" s="15">
        <f t="shared" si="5"/>
        <v>0.67118644067796618</v>
      </c>
      <c r="BB30" s="14">
        <v>4.1491525423728817</v>
      </c>
      <c r="BC30" s="14">
        <v>3.3796610169491523</v>
      </c>
      <c r="BD30" s="14">
        <v>3.7762711864406779</v>
      </c>
      <c r="BE30" s="14">
        <v>3.2306501547987616</v>
      </c>
      <c r="BF30" s="14">
        <v>3.9140127388535033</v>
      </c>
      <c r="BG30" s="14">
        <v>3.6774193548387095</v>
      </c>
      <c r="BH30" s="14">
        <v>3.1359374999999998</v>
      </c>
      <c r="BI30" s="14">
        <v>3.6098726114649682</v>
      </c>
      <c r="BJ30" s="14">
        <v>3.4638655462184875</v>
      </c>
      <c r="BK30" s="14">
        <v>4.434083601286174</v>
      </c>
      <c r="BL30" s="14">
        <v>4.2609457092819616</v>
      </c>
      <c r="BM30" s="14"/>
      <c r="BN30" s="14">
        <v>3.6671709531013614</v>
      </c>
      <c r="BO30" s="14">
        <v>3.1288819875776399</v>
      </c>
      <c r="BP30" s="14">
        <v>3.3041474654377878</v>
      </c>
      <c r="BQ30" s="14">
        <v>4.1177394034536894</v>
      </c>
      <c r="BR30" s="14">
        <v>3.6180981595092025</v>
      </c>
      <c r="BS30" s="14">
        <v>3.8344709897610922</v>
      </c>
      <c r="BT30" s="14"/>
      <c r="BU30" s="14"/>
      <c r="BV30" s="14">
        <v>3.9034941763727122</v>
      </c>
      <c r="BW30" s="14">
        <v>3.8730703259005144</v>
      </c>
      <c r="BX30" s="14">
        <v>3.9939209726443767</v>
      </c>
      <c r="BY30" s="14">
        <v>3.5849056603773586</v>
      </c>
      <c r="BZ30" s="14">
        <v>3.6610169491525424</v>
      </c>
      <c r="CA30" s="14">
        <v>3.5295007564296519</v>
      </c>
      <c r="CB30" s="14">
        <v>4.0521327014218009</v>
      </c>
      <c r="CC30" s="14">
        <v>4.017350157728707</v>
      </c>
      <c r="CD30" s="14">
        <v>3.3096446700507616</v>
      </c>
      <c r="CE30" s="14">
        <v>3.4421768707482991</v>
      </c>
      <c r="CF30" s="14">
        <v>4.3771517996870113</v>
      </c>
      <c r="CG30" s="14">
        <v>4.2859450726979</v>
      </c>
      <c r="CH30" s="14">
        <v>4.1607565011820329</v>
      </c>
      <c r="CI30" s="14">
        <v>0.13615733736762481</v>
      </c>
      <c r="CJ30" s="14">
        <v>0.66717095310136154</v>
      </c>
      <c r="CK30" s="14">
        <v>0.16490166414523449</v>
      </c>
      <c r="CL30" s="14">
        <v>3.1770045385779121E-2</v>
      </c>
      <c r="CM30" s="14">
        <v>3.7934186471663618</v>
      </c>
      <c r="CN30" s="14">
        <v>3.63003663003663</v>
      </c>
      <c r="CO30" s="14">
        <v>3.5182481751824817</v>
      </c>
      <c r="CP30" s="14">
        <v>3.5276752767527677</v>
      </c>
      <c r="CQ30" s="20">
        <v>0.2874432677760968</v>
      </c>
      <c r="CR30" s="20">
        <f t="shared" si="6"/>
        <v>0.71255673222390326</v>
      </c>
      <c r="CS30" s="20">
        <v>9.8335854765506811E-2</v>
      </c>
      <c r="CT30" s="20">
        <v>7.4130105900151289E-2</v>
      </c>
      <c r="CU30" s="20">
        <v>0.42813918305597581</v>
      </c>
      <c r="CV30" s="20">
        <v>0.39939485627836613</v>
      </c>
      <c r="CW30" s="14">
        <v>4.2657580919931855</v>
      </c>
      <c r="CX30" s="14">
        <v>4.1130136986301373</v>
      </c>
      <c r="CY30" s="14">
        <v>3.8078668683812404</v>
      </c>
      <c r="CZ30" s="15">
        <v>9.4339622641509441E-2</v>
      </c>
      <c r="DA30" s="15">
        <f t="shared" si="7"/>
        <v>0.90566037735849059</v>
      </c>
      <c r="DB30" s="14">
        <v>3.4528301886792452</v>
      </c>
      <c r="DC30" s="14">
        <v>3.641509433962264</v>
      </c>
      <c r="DD30" s="14">
        <v>3.6100628930817611</v>
      </c>
      <c r="DE30" s="15">
        <v>0.10948905109489052</v>
      </c>
      <c r="DF30" s="15">
        <f t="shared" si="8"/>
        <v>0.89051094890510951</v>
      </c>
      <c r="DG30" s="14">
        <v>4.0583941605839415</v>
      </c>
      <c r="DH30" s="14">
        <v>4.1094890510948909</v>
      </c>
      <c r="DI30" s="14">
        <v>4.1167883211678831</v>
      </c>
      <c r="DJ30" s="14">
        <v>3.8640776699029127</v>
      </c>
      <c r="DK30" s="14">
        <v>3.9271844660194173</v>
      </c>
      <c r="DL30" s="14">
        <v>3.7593220338983051</v>
      </c>
      <c r="DM30" s="14">
        <v>3.7057902973395933</v>
      </c>
      <c r="DN30" s="14">
        <v>3.8787878787878789</v>
      </c>
      <c r="DO30" s="14"/>
      <c r="DP30" s="15">
        <v>0.1437216338880484</v>
      </c>
      <c r="DQ30" s="15">
        <v>0.37518910741301059</v>
      </c>
      <c r="DR30" s="15">
        <v>0.31316187594553707</v>
      </c>
      <c r="DS30" s="15">
        <v>4.9924357034795766E-2</v>
      </c>
      <c r="DT30" s="15">
        <v>0.11800302571860817</v>
      </c>
      <c r="DU30" s="14">
        <v>4.7307110438729199</v>
      </c>
      <c r="DV30" s="14">
        <v>4.4704992435703481</v>
      </c>
      <c r="DW30" s="14">
        <v>4.5718608169440245</v>
      </c>
      <c r="DX30" s="14">
        <v>4.913767019667171</v>
      </c>
      <c r="DY30" s="14">
        <v>4.5824508320726176</v>
      </c>
    </row>
    <row r="31" spans="1:129" x14ac:dyDescent="0.3">
      <c r="A31" s="43" t="s">
        <v>162</v>
      </c>
      <c r="B31" s="13">
        <v>1.8518518518518517E-2</v>
      </c>
      <c r="C31" s="13">
        <v>6.2962962962962957E-2</v>
      </c>
      <c r="D31" s="13">
        <v>0.37777777777777777</v>
      </c>
      <c r="E31" s="13">
        <v>0.53333333333333333</v>
      </c>
      <c r="F31" s="13">
        <v>7.4074074074074077E-3</v>
      </c>
      <c r="G31" s="13">
        <v>0.37313432835820898</v>
      </c>
      <c r="H31" s="13">
        <f t="shared" si="9"/>
        <v>0.62686567164179108</v>
      </c>
      <c r="I31" s="13">
        <v>0.20754716981132076</v>
      </c>
      <c r="J31" s="13">
        <f t="shared" si="10"/>
        <v>0.79245283018867929</v>
      </c>
      <c r="K31" s="13"/>
      <c r="L31" s="13"/>
      <c r="M31" s="14">
        <v>4.4117647058823533</v>
      </c>
      <c r="N31" s="14">
        <v>4.75</v>
      </c>
      <c r="O31" s="14">
        <v>4.5625</v>
      </c>
      <c r="P31" s="15"/>
      <c r="Q31" s="15"/>
      <c r="R31" s="14">
        <v>3.8695652173913042</v>
      </c>
      <c r="S31" s="14">
        <v>4.1739130434782608</v>
      </c>
      <c r="T31" s="14">
        <v>4.128571428571429</v>
      </c>
      <c r="U31" s="14">
        <v>3.0517241379310347</v>
      </c>
      <c r="V31" s="14">
        <v>2.8448275862068964</v>
      </c>
      <c r="W31" s="14">
        <v>2.8596491228070176</v>
      </c>
      <c r="X31" s="14">
        <v>3.1016949152542375</v>
      </c>
      <c r="Y31" s="14">
        <v>3.5</v>
      </c>
      <c r="Z31" s="14">
        <v>3.6666666666666665</v>
      </c>
      <c r="AA31" s="14">
        <v>3.4838709677419355</v>
      </c>
      <c r="AB31" s="14">
        <v>4.1047619047619044</v>
      </c>
      <c r="AC31" s="14">
        <v>3.8952380952380952</v>
      </c>
      <c r="AD31" s="14">
        <v>3.1047619047619048</v>
      </c>
      <c r="AE31" s="14">
        <v>3.4095238095238094</v>
      </c>
      <c r="AF31" s="14">
        <v>3.5333333333333332</v>
      </c>
      <c r="AG31" s="14">
        <v>3.75</v>
      </c>
      <c r="AH31" s="14">
        <v>3.5357142857142856</v>
      </c>
      <c r="AI31" s="14">
        <v>4</v>
      </c>
      <c r="AJ31" s="15"/>
      <c r="AK31" s="15"/>
      <c r="AL31" s="14">
        <v>3.6352941176470588</v>
      </c>
      <c r="AM31" s="14">
        <v>3.75</v>
      </c>
      <c r="AN31" s="14">
        <v>3.3333333333333335</v>
      </c>
      <c r="AO31" s="14">
        <v>2.95</v>
      </c>
      <c r="AP31" s="14">
        <v>2.9487179487179489</v>
      </c>
      <c r="AQ31" s="14">
        <v>3.4324324324324325</v>
      </c>
      <c r="AR31" s="14">
        <v>3.7272727272727271</v>
      </c>
      <c r="AS31" s="14">
        <v>3.4736842105263159</v>
      </c>
      <c r="AT31" s="14">
        <v>3.5381944444444446</v>
      </c>
      <c r="AU31" s="15"/>
      <c r="AV31" s="15"/>
      <c r="AW31" s="14">
        <v>3.3764705882352941</v>
      </c>
      <c r="AX31" s="14">
        <v>3.4186046511627906</v>
      </c>
      <c r="AY31" s="14">
        <v>4.4235294117647062</v>
      </c>
      <c r="AZ31" s="15"/>
      <c r="BA31" s="15"/>
      <c r="BB31" s="14">
        <v>3.8550724637681157</v>
      </c>
      <c r="BC31" s="14">
        <v>3.9130434782608696</v>
      </c>
      <c r="BD31" s="14">
        <v>4</v>
      </c>
      <c r="BE31" s="14">
        <v>3.191919191919192</v>
      </c>
      <c r="BF31" s="14">
        <v>3.7226027397260273</v>
      </c>
      <c r="BG31" s="14">
        <v>3.2457912457912457</v>
      </c>
      <c r="BH31" s="14">
        <v>3.0893470790378008</v>
      </c>
      <c r="BI31" s="14">
        <v>3.4775086505190314</v>
      </c>
      <c r="BJ31" s="14">
        <v>3.6753731343283582</v>
      </c>
      <c r="BK31" s="14">
        <v>4.157088122605364</v>
      </c>
      <c r="BL31" s="14">
        <v>4.106299212598425</v>
      </c>
      <c r="BM31" s="14">
        <v>2.5208333333333335</v>
      </c>
      <c r="BN31" s="14">
        <v>3.3243243243243241</v>
      </c>
      <c r="BO31" s="14">
        <v>3.2268041237113403</v>
      </c>
      <c r="BP31" s="14">
        <v>3.3869863013698631</v>
      </c>
      <c r="BQ31" s="14">
        <v>4.1160409556313997</v>
      </c>
      <c r="BR31" s="14">
        <v>3.8163265306122449</v>
      </c>
      <c r="BS31" s="14">
        <v>3.5254237288135593</v>
      </c>
      <c r="BT31" s="14">
        <v>3.55</v>
      </c>
      <c r="BU31" s="14">
        <v>3.8032128514056227</v>
      </c>
      <c r="BV31" s="14">
        <v>3.9885057471264367</v>
      </c>
      <c r="BW31" s="14">
        <v>3.8658536585365852</v>
      </c>
      <c r="BX31" s="14">
        <v>4.1506849315068495</v>
      </c>
      <c r="BY31" s="14">
        <v>3.8787878787878789</v>
      </c>
      <c r="BZ31" s="14">
        <v>4</v>
      </c>
      <c r="CA31" s="14">
        <v>3.6006711409395975</v>
      </c>
      <c r="CB31" s="14">
        <v>4.8088737201365186</v>
      </c>
      <c r="CC31" s="14">
        <v>4.7457044673539519</v>
      </c>
      <c r="CD31" s="14">
        <v>3.6230769230769231</v>
      </c>
      <c r="CE31" s="14">
        <v>3.7054263565891472</v>
      </c>
      <c r="CF31" s="14">
        <v>3.5395189003436425</v>
      </c>
      <c r="CG31" s="14">
        <v>3.9717314487632507</v>
      </c>
      <c r="CH31" s="14">
        <v>4.0056818181818183</v>
      </c>
      <c r="CI31" s="14">
        <v>0.12080536912751678</v>
      </c>
      <c r="CJ31" s="14">
        <v>0.67785234899328861</v>
      </c>
      <c r="CK31" s="14">
        <v>0.18456375838926176</v>
      </c>
      <c r="CL31" s="14">
        <v>1.6778523489932886E-2</v>
      </c>
      <c r="CM31" s="14">
        <v>4.23046875</v>
      </c>
      <c r="CN31" s="14">
        <v>3.9806201550387597</v>
      </c>
      <c r="CO31" s="14">
        <v>3.6434108527131781</v>
      </c>
      <c r="CP31" s="14">
        <v>3.7890625</v>
      </c>
      <c r="CQ31" s="20"/>
      <c r="CR31" s="20">
        <f t="shared" si="6"/>
        <v>1</v>
      </c>
      <c r="CS31" s="20">
        <v>0.12080536912751678</v>
      </c>
      <c r="CT31" s="20">
        <v>0.12080536912751678</v>
      </c>
      <c r="CU31" s="20">
        <v>0.52013422818791943</v>
      </c>
      <c r="CV31" s="20">
        <v>0.23825503355704697</v>
      </c>
      <c r="CW31" s="14">
        <v>4.5871212121212119</v>
      </c>
      <c r="CX31" s="14">
        <v>4.5227272727272725</v>
      </c>
      <c r="CY31" s="14">
        <v>4.0604026845637584</v>
      </c>
      <c r="CZ31" s="15"/>
      <c r="DA31" s="15"/>
      <c r="DB31" s="14">
        <v>3.3620689655172415</v>
      </c>
      <c r="DC31" s="14">
        <v>3.6724137931034484</v>
      </c>
      <c r="DD31" s="14">
        <v>3.4482758620689653</v>
      </c>
      <c r="DE31" s="15"/>
      <c r="DF31" s="15"/>
      <c r="DG31" s="14">
        <v>3.5625</v>
      </c>
      <c r="DH31" s="14">
        <v>3.71875</v>
      </c>
      <c r="DI31" s="14">
        <v>3.53125</v>
      </c>
      <c r="DJ31" s="14">
        <v>4.387096774193548</v>
      </c>
      <c r="DK31" s="14">
        <v>4.4838709677419351</v>
      </c>
      <c r="DL31" s="14">
        <v>3.6961130742049471</v>
      </c>
      <c r="DM31" s="14"/>
      <c r="DN31" s="14"/>
      <c r="DO31" s="14">
        <v>3.6722972972972974</v>
      </c>
      <c r="DP31" s="15">
        <v>0.15202702702702703</v>
      </c>
      <c r="DQ31" s="15">
        <v>0.32432432432432434</v>
      </c>
      <c r="DR31" s="15">
        <v>0.28716216216216217</v>
      </c>
      <c r="DS31" s="15">
        <v>7.4324324324324328E-2</v>
      </c>
      <c r="DT31" s="15">
        <v>0.16216216216216217</v>
      </c>
      <c r="DU31" s="14">
        <v>4.8074324324324325</v>
      </c>
      <c r="DV31" s="14">
        <v>4.4256756756756754</v>
      </c>
      <c r="DW31" s="14">
        <v>4.6047297297297298</v>
      </c>
      <c r="DX31" s="14">
        <v>4.9256756756756754</v>
      </c>
      <c r="DY31" s="14">
        <v>4.5439189189189193</v>
      </c>
    </row>
    <row r="32" spans="1:129" x14ac:dyDescent="0.3">
      <c r="A32" s="43" t="s">
        <v>163</v>
      </c>
      <c r="B32" s="13">
        <v>0</v>
      </c>
      <c r="C32" s="13">
        <v>4.9180327868852458E-2</v>
      </c>
      <c r="D32" s="13">
        <v>0.22950819672131148</v>
      </c>
      <c r="E32" s="13">
        <v>0.62295081967213117</v>
      </c>
      <c r="F32" s="13">
        <v>9.8360655737704916E-2</v>
      </c>
      <c r="G32" s="13">
        <v>0.42622950819672129</v>
      </c>
      <c r="H32" s="13">
        <f t="shared" si="9"/>
        <v>0.57377049180327866</v>
      </c>
      <c r="I32" s="13">
        <v>0.22950819672131148</v>
      </c>
      <c r="J32" s="13">
        <f t="shared" si="10"/>
        <v>0.77049180327868849</v>
      </c>
      <c r="K32" s="13">
        <v>0.2</v>
      </c>
      <c r="L32" s="13">
        <f t="shared" si="1"/>
        <v>0.8</v>
      </c>
      <c r="M32" s="14">
        <v>3.2</v>
      </c>
      <c r="N32" s="14">
        <v>3.6</v>
      </c>
      <c r="O32" s="14">
        <v>3.8</v>
      </c>
      <c r="P32" s="15"/>
      <c r="Q32" s="15"/>
      <c r="R32" s="14">
        <v>3.8235294117647061</v>
      </c>
      <c r="S32" s="14">
        <v>3.8235294117647061</v>
      </c>
      <c r="T32" s="14">
        <v>3.6470588235294117</v>
      </c>
      <c r="U32" s="14">
        <v>3.55</v>
      </c>
      <c r="V32" s="14">
        <v>3.4</v>
      </c>
      <c r="W32" s="14">
        <v>3.2</v>
      </c>
      <c r="X32" s="14">
        <v>3.25</v>
      </c>
      <c r="Y32" s="14">
        <v>3.1428571428571428</v>
      </c>
      <c r="Z32" s="14">
        <v>3.2142857142857144</v>
      </c>
      <c r="AA32" s="14">
        <v>3.4285714285714284</v>
      </c>
      <c r="AB32" s="14">
        <v>4.5333333333333332</v>
      </c>
      <c r="AC32" s="14">
        <v>4.4000000000000004</v>
      </c>
      <c r="AD32" s="14">
        <v>4</v>
      </c>
      <c r="AE32" s="14">
        <v>4.3</v>
      </c>
      <c r="AF32" s="14">
        <v>4.7692307692307692</v>
      </c>
      <c r="AG32" s="14">
        <v>4.615384615384615</v>
      </c>
      <c r="AH32" s="14">
        <v>4.384615384615385</v>
      </c>
      <c r="AI32" s="14">
        <v>4.7692307692307692</v>
      </c>
      <c r="AJ32" s="15">
        <v>7.6923076923076927E-2</v>
      </c>
      <c r="AK32" s="15">
        <f t="shared" si="3"/>
        <v>0.92307692307692313</v>
      </c>
      <c r="AL32" s="14">
        <v>3.8461538461538463</v>
      </c>
      <c r="AM32" s="14">
        <v>3.8461538461538463</v>
      </c>
      <c r="AN32" s="14">
        <v>4.5384615384615383</v>
      </c>
      <c r="AO32" s="14">
        <v>3</v>
      </c>
      <c r="AP32" s="14">
        <v>2.8571428571428572</v>
      </c>
      <c r="AQ32" s="14">
        <v>2.7857142857142856</v>
      </c>
      <c r="AR32" s="14">
        <v>3</v>
      </c>
      <c r="AS32" s="14">
        <v>3.2142857142857144</v>
      </c>
      <c r="AT32" s="14">
        <v>3.3611111111111112</v>
      </c>
      <c r="AU32" s="15">
        <v>0.31578947368421051</v>
      </c>
      <c r="AV32" s="15">
        <f t="shared" si="4"/>
        <v>0.68421052631578949</v>
      </c>
      <c r="AW32" s="14">
        <v>3.7894736842105261</v>
      </c>
      <c r="AX32" s="14">
        <v>3.4210526315789473</v>
      </c>
      <c r="AY32" s="14">
        <v>4.5789473684210522</v>
      </c>
      <c r="AZ32" s="15">
        <v>0.1111111111111111</v>
      </c>
      <c r="BA32" s="15">
        <f t="shared" si="5"/>
        <v>0.88888888888888884</v>
      </c>
      <c r="BB32" s="14">
        <v>4.7222222222222223</v>
      </c>
      <c r="BC32" s="14">
        <v>4.0555555555555554</v>
      </c>
      <c r="BD32" s="14">
        <v>4.3888888888888893</v>
      </c>
      <c r="BE32" s="14">
        <v>3.8852459016393444</v>
      </c>
      <c r="BF32" s="14">
        <v>4.3278688524590168</v>
      </c>
      <c r="BG32" s="14">
        <v>3.9672131147540983</v>
      </c>
      <c r="BH32" s="14">
        <v>4.0166666666666666</v>
      </c>
      <c r="BI32" s="14">
        <v>4.416666666666667</v>
      </c>
      <c r="BJ32" s="14">
        <v>4.8571428571428568</v>
      </c>
      <c r="BK32" s="14">
        <v>4.5178571428571432</v>
      </c>
      <c r="BL32" s="14">
        <v>4.6440677966101696</v>
      </c>
      <c r="BM32" s="14">
        <v>4.4255319148936172</v>
      </c>
      <c r="BN32" s="14">
        <v>3.8688524590163933</v>
      </c>
      <c r="BO32" s="14">
        <v>3.3934426229508197</v>
      </c>
      <c r="BP32" s="14">
        <v>4</v>
      </c>
      <c r="BQ32" s="14">
        <v>4.2333333333333334</v>
      </c>
      <c r="BR32" s="14">
        <v>4.5081967213114753</v>
      </c>
      <c r="BS32" s="14">
        <v>4.3461538461538458</v>
      </c>
      <c r="BT32" s="14">
        <v>4.4230769230769234</v>
      </c>
      <c r="BU32" s="14">
        <v>4.2950819672131146</v>
      </c>
      <c r="BV32" s="14">
        <v>4.4000000000000004</v>
      </c>
      <c r="BW32" s="14">
        <v>4.4833333333333334</v>
      </c>
      <c r="BX32" s="14">
        <v>4.833333333333333</v>
      </c>
      <c r="BY32" s="14">
        <v>4.5</v>
      </c>
      <c r="BZ32" s="14">
        <v>4.4347826086956523</v>
      </c>
      <c r="CA32" s="14">
        <v>3.9344262295081966</v>
      </c>
      <c r="CB32" s="14">
        <v>4.8666666666666663</v>
      </c>
      <c r="CC32" s="14">
        <v>4.9333333333333336</v>
      </c>
      <c r="CD32" s="14">
        <v>4.6440677966101696</v>
      </c>
      <c r="CE32" s="14">
        <v>4.7118644067796609</v>
      </c>
      <c r="CF32" s="14">
        <v>5.2950819672131146</v>
      </c>
      <c r="CG32" s="14">
        <v>5.1166666666666663</v>
      </c>
      <c r="CH32" s="14">
        <v>4.96</v>
      </c>
      <c r="CI32" s="14">
        <v>0.14754098360655737</v>
      </c>
      <c r="CJ32" s="14">
        <v>0.77049180327868849</v>
      </c>
      <c r="CK32" s="14">
        <v>4.9180327868852458E-2</v>
      </c>
      <c r="CL32" s="14">
        <v>3.2786885245901641E-2</v>
      </c>
      <c r="CM32" s="14">
        <v>4.7647058823529411</v>
      </c>
      <c r="CN32" s="14">
        <v>4.6862745098039218</v>
      </c>
      <c r="CO32" s="14">
        <v>4.4705882352941178</v>
      </c>
      <c r="CP32" s="14">
        <v>4.333333333333333</v>
      </c>
      <c r="CQ32" s="20">
        <v>0.13114754098360656</v>
      </c>
      <c r="CR32" s="20">
        <f t="shared" si="6"/>
        <v>0.86885245901639341</v>
      </c>
      <c r="CS32" s="20">
        <v>0.19672131147540983</v>
      </c>
      <c r="CT32" s="20">
        <v>0.14754098360655737</v>
      </c>
      <c r="CU32" s="20">
        <v>0.37704918032786883</v>
      </c>
      <c r="CV32" s="20">
        <v>0.27868852459016391</v>
      </c>
      <c r="CW32" s="14">
        <v>4.4285714285714288</v>
      </c>
      <c r="CX32" s="14">
        <v>4.0204081632653059</v>
      </c>
      <c r="CY32" s="14">
        <v>4.1967213114754101</v>
      </c>
      <c r="CZ32" s="15">
        <v>0.17647058823529413</v>
      </c>
      <c r="DA32" s="15">
        <f t="shared" si="7"/>
        <v>0.82352941176470584</v>
      </c>
      <c r="DB32" s="14">
        <v>3.9411764705882355</v>
      </c>
      <c r="DC32" s="14">
        <v>3.9411764705882355</v>
      </c>
      <c r="DD32" s="14">
        <v>3.7058823529411766</v>
      </c>
      <c r="DE32" s="15">
        <v>0.16666666666666666</v>
      </c>
      <c r="DF32" s="15">
        <f t="shared" si="8"/>
        <v>0.83333333333333337</v>
      </c>
      <c r="DG32" s="14">
        <v>4</v>
      </c>
      <c r="DH32" s="14">
        <v>4</v>
      </c>
      <c r="DI32" s="14">
        <v>3.75</v>
      </c>
      <c r="DJ32" s="14">
        <v>4.8499999999999996</v>
      </c>
      <c r="DK32" s="14">
        <v>5</v>
      </c>
      <c r="DL32" s="14">
        <v>4.333333333333333</v>
      </c>
      <c r="DM32" s="14">
        <v>4.1034482758620694</v>
      </c>
      <c r="DN32" s="14">
        <v>4.177777777777778</v>
      </c>
      <c r="DO32" s="14"/>
      <c r="DP32" s="15">
        <v>0.16393442622950818</v>
      </c>
      <c r="DQ32" s="15">
        <v>0.18032786885245902</v>
      </c>
      <c r="DR32" s="15">
        <v>0.4098360655737705</v>
      </c>
      <c r="DS32" s="15">
        <v>0.13114754098360656</v>
      </c>
      <c r="DT32" s="15">
        <v>0.11475409836065574</v>
      </c>
      <c r="DU32" s="14">
        <v>4.7540983606557381</v>
      </c>
      <c r="DV32" s="14">
        <v>4.4754098360655741</v>
      </c>
      <c r="DW32" s="14">
        <v>4.7049180327868854</v>
      </c>
      <c r="DX32" s="14">
        <v>5.0163934426229506</v>
      </c>
      <c r="DY32" s="14">
        <v>4.6557377049180326</v>
      </c>
    </row>
    <row r="33" spans="1:209" x14ac:dyDescent="0.3">
      <c r="A33" s="43" t="s">
        <v>164</v>
      </c>
      <c r="B33" s="13">
        <v>0</v>
      </c>
      <c r="C33" s="13"/>
      <c r="D33" s="13"/>
      <c r="E33" s="13"/>
      <c r="F33" s="13"/>
      <c r="G33" s="13">
        <v>0.17740232312565998</v>
      </c>
      <c r="H33" s="13">
        <f t="shared" si="9"/>
        <v>0.82259767687434004</v>
      </c>
      <c r="I33" s="13">
        <v>0.16789862724392821</v>
      </c>
      <c r="J33" s="13">
        <f t="shared" si="10"/>
        <v>0.83210137275607177</v>
      </c>
      <c r="K33" s="13"/>
      <c r="L33" s="13"/>
      <c r="M33" s="14">
        <v>4.3076923076923075</v>
      </c>
      <c r="N33" s="14">
        <v>4.666666666666667</v>
      </c>
      <c r="O33" s="14">
        <v>4.7435897435897436</v>
      </c>
      <c r="P33" s="15"/>
      <c r="Q33" s="15"/>
      <c r="R33" s="14">
        <v>3.8839285714285716</v>
      </c>
      <c r="S33" s="14">
        <v>4.1294642857142856</v>
      </c>
      <c r="T33" s="14">
        <v>4.0714285714285712</v>
      </c>
      <c r="U33" s="14">
        <v>3.7434944237918217</v>
      </c>
      <c r="V33" s="14">
        <v>3.4535315985130111</v>
      </c>
      <c r="W33" s="14">
        <v>3.3159851301115242</v>
      </c>
      <c r="X33" s="14">
        <v>3.5947955390334574</v>
      </c>
      <c r="Y33" s="14">
        <v>2.763440860215054</v>
      </c>
      <c r="Z33" s="14">
        <v>3.33</v>
      </c>
      <c r="AA33" s="14">
        <v>3.3564356435643563</v>
      </c>
      <c r="AB33" s="14">
        <v>4.4349070100143058</v>
      </c>
      <c r="AC33" s="14">
        <v>4.3376251788268956</v>
      </c>
      <c r="AD33" s="14">
        <v>3.3247496423462088</v>
      </c>
      <c r="AE33" s="14">
        <v>4.1101573676680969</v>
      </c>
      <c r="AF33" s="14">
        <v>4.5369127516778525</v>
      </c>
      <c r="AG33" s="14">
        <v>4.7919463087248326</v>
      </c>
      <c r="AH33" s="14">
        <v>4.4798657718120802</v>
      </c>
      <c r="AI33" s="14">
        <v>5.0067114093959733</v>
      </c>
      <c r="AJ33" s="15">
        <v>0.56133828996282531</v>
      </c>
      <c r="AK33" s="15">
        <f t="shared" si="3"/>
        <v>0.43866171003717469</v>
      </c>
      <c r="AL33" s="14">
        <v>4.2862453531598517</v>
      </c>
      <c r="AM33" s="14">
        <v>4.5576208178438664</v>
      </c>
      <c r="AN33" s="14">
        <v>4.0669144981412639</v>
      </c>
      <c r="AO33" s="14">
        <v>2.734375</v>
      </c>
      <c r="AP33" s="14">
        <v>2.7086614173228347</v>
      </c>
      <c r="AQ33" s="14">
        <v>2.8515625</v>
      </c>
      <c r="AR33" s="14">
        <v>3.2372881355932202</v>
      </c>
      <c r="AS33" s="14">
        <v>3.1307692307692307</v>
      </c>
      <c r="AT33" s="14">
        <v>3.598070739549839</v>
      </c>
      <c r="AU33" s="15">
        <v>0.65750528541226216</v>
      </c>
      <c r="AV33" s="15">
        <f t="shared" si="4"/>
        <v>0.34249471458773784</v>
      </c>
      <c r="AW33" s="14">
        <v>3.7484143763213531</v>
      </c>
      <c r="AX33" s="14">
        <v>3.6490486257928119</v>
      </c>
      <c r="AY33" s="14">
        <v>4.4312896405919666</v>
      </c>
      <c r="AZ33" s="15">
        <v>0.35883424408014569</v>
      </c>
      <c r="BA33" s="15">
        <f t="shared" si="5"/>
        <v>0.64116575591985425</v>
      </c>
      <c r="BB33" s="14">
        <v>3.8269581056466304</v>
      </c>
      <c r="BC33" s="14">
        <v>3.0546448087431695</v>
      </c>
      <c r="BD33" s="14">
        <v>3.3825136612021858</v>
      </c>
      <c r="BE33" s="14">
        <v>3.4518918918918917</v>
      </c>
      <c r="BF33" s="14">
        <v>3.9436936936936937</v>
      </c>
      <c r="BG33" s="14">
        <v>3.8503767491926801</v>
      </c>
      <c r="BH33" s="14">
        <v>3.4522776572668112</v>
      </c>
      <c r="BI33" s="14">
        <v>3.605524861878453</v>
      </c>
      <c r="BJ33" s="14">
        <v>3.6365714285714286</v>
      </c>
      <c r="BK33" s="14">
        <v>4.0513141426783479</v>
      </c>
      <c r="BL33" s="14">
        <v>4.2868632707774799</v>
      </c>
      <c r="BM33" s="14"/>
      <c r="BN33" s="14">
        <v>3.5913410770855334</v>
      </c>
      <c r="BO33" s="14">
        <v>3.4093886462882095</v>
      </c>
      <c r="BP33" s="14">
        <v>3.5303687635574836</v>
      </c>
      <c r="BQ33" s="14">
        <v>3.9709821428571428</v>
      </c>
      <c r="BR33" s="14">
        <v>3.9005347593582886</v>
      </c>
      <c r="BS33" s="14">
        <v>4.0649681528662418</v>
      </c>
      <c r="BT33" s="14">
        <v>3.9966216216216215</v>
      </c>
      <c r="BU33" s="14">
        <v>3.9032943676939427</v>
      </c>
      <c r="BV33" s="14">
        <v>4.0113780025284447</v>
      </c>
      <c r="BW33" s="14">
        <v>3.9505347593582889</v>
      </c>
      <c r="BX33" s="14">
        <v>4.0551724137931036</v>
      </c>
      <c r="BY33" s="14">
        <v>3.5067567567567566</v>
      </c>
      <c r="BZ33" s="14">
        <v>3.7185929648241207</v>
      </c>
      <c r="CA33" s="14">
        <v>3.7389006342494713</v>
      </c>
      <c r="CB33" s="14">
        <v>4.7327586206896548</v>
      </c>
      <c r="CC33" s="14">
        <v>4.7703141928494039</v>
      </c>
      <c r="CD33" s="14">
        <v>4.1954976303317535</v>
      </c>
      <c r="CE33" s="14">
        <v>4.2860520094562649</v>
      </c>
      <c r="CF33" s="14">
        <v>5.1986827661909993</v>
      </c>
      <c r="CG33" s="14">
        <v>4.7375565610859729</v>
      </c>
      <c r="CH33" s="14">
        <v>4.7595129375951295</v>
      </c>
      <c r="CI33" s="14">
        <v>0.22808870116156282</v>
      </c>
      <c r="CJ33" s="14">
        <v>0.55543822597676873</v>
      </c>
      <c r="CK33" s="14">
        <v>0.19429778247096094</v>
      </c>
      <c r="CL33" s="14">
        <v>2.2175290390707498E-2</v>
      </c>
      <c r="CM33" s="14">
        <v>4.253333333333333</v>
      </c>
      <c r="CN33" s="14">
        <v>4.0870147255689426</v>
      </c>
      <c r="CO33" s="14">
        <v>4.0173102529960056</v>
      </c>
      <c r="CP33" s="14">
        <v>4.0552560646900266</v>
      </c>
      <c r="CQ33" s="20">
        <v>0.36430834213305174</v>
      </c>
      <c r="CR33" s="20">
        <f t="shared" si="6"/>
        <v>0.63569165786694826</v>
      </c>
      <c r="CS33" s="20">
        <v>6.7581837381203796E-2</v>
      </c>
      <c r="CT33" s="20">
        <v>9.9260823653643082E-2</v>
      </c>
      <c r="CU33" s="20">
        <v>0.50052798310454061</v>
      </c>
      <c r="CV33" s="20">
        <v>0.33262935586061249</v>
      </c>
      <c r="CW33" s="14">
        <v>4.6223224351747465</v>
      </c>
      <c r="CX33" s="14">
        <v>4.4713160854893141</v>
      </c>
      <c r="CY33" s="14">
        <v>4.2798310454065467</v>
      </c>
      <c r="CZ33" s="15">
        <v>0.40615384615384614</v>
      </c>
      <c r="DA33" s="15">
        <f t="shared" si="7"/>
        <v>0.59384615384615391</v>
      </c>
      <c r="DB33" s="14">
        <v>4.0276923076923081</v>
      </c>
      <c r="DC33" s="14">
        <v>4.1415384615384614</v>
      </c>
      <c r="DD33" s="14">
        <v>4.0030769230769234</v>
      </c>
      <c r="DE33" s="15">
        <v>0.41975308641975306</v>
      </c>
      <c r="DF33" s="15">
        <f t="shared" si="8"/>
        <v>0.58024691358024694</v>
      </c>
      <c r="DG33" s="14">
        <v>4.0493827160493829</v>
      </c>
      <c r="DH33" s="14">
        <v>4.1522633744855968</v>
      </c>
      <c r="DI33" s="14">
        <v>4.0411522633744852</v>
      </c>
      <c r="DJ33" s="14">
        <v>4.569131832797428</v>
      </c>
      <c r="DK33" s="14">
        <v>4.530546623794212</v>
      </c>
      <c r="DL33" s="14">
        <v>3.8975712777191132</v>
      </c>
      <c r="DM33" s="14">
        <v>4.0818777292576423</v>
      </c>
      <c r="DN33" s="14">
        <v>4.268929503916449</v>
      </c>
      <c r="DO33" s="14"/>
      <c r="DP33" s="15">
        <v>0.15311510031678988</v>
      </c>
      <c r="DQ33" s="15">
        <v>0.25659978880675821</v>
      </c>
      <c r="DR33" s="15">
        <v>0.28827877507919747</v>
      </c>
      <c r="DS33" s="15">
        <v>3.8014783526927137E-2</v>
      </c>
      <c r="DT33" s="15">
        <v>0.26399155227032733</v>
      </c>
      <c r="DU33" s="14">
        <v>4.7486800422386484</v>
      </c>
      <c r="DV33" s="14">
        <v>4.4878563885955653</v>
      </c>
      <c r="DW33" s="14">
        <v>4.5058078141499474</v>
      </c>
      <c r="DX33" s="14">
        <v>4.8637803590285111</v>
      </c>
      <c r="DY33" s="14">
        <v>4.4730728616684265</v>
      </c>
    </row>
    <row r="34" spans="1:209" x14ac:dyDescent="0.3">
      <c r="A34" s="43" t="s">
        <v>165</v>
      </c>
      <c r="B34" s="13">
        <v>3.0395136778115501E-3</v>
      </c>
      <c r="C34" s="13">
        <v>9.1185410334346503E-2</v>
      </c>
      <c r="D34" s="13">
        <v>0.55927051671732519</v>
      </c>
      <c r="E34" s="13">
        <v>0.32826747720364741</v>
      </c>
      <c r="F34" s="13">
        <v>1.5197568389057751E-2</v>
      </c>
      <c r="G34" s="13"/>
      <c r="H34" s="13"/>
      <c r="I34" s="13">
        <v>0.26333333333333331</v>
      </c>
      <c r="J34" s="13">
        <f t="shared" si="10"/>
        <v>0.73666666666666669</v>
      </c>
      <c r="K34" s="13"/>
      <c r="L34" s="13"/>
      <c r="M34" s="14">
        <v>4.25</v>
      </c>
      <c r="N34" s="14">
        <v>4.6111111111111107</v>
      </c>
      <c r="O34" s="14">
        <v>4.5</v>
      </c>
      <c r="P34" s="15"/>
      <c r="Q34" s="15"/>
      <c r="R34" s="14">
        <v>4.1571428571428575</v>
      </c>
      <c r="S34" s="14">
        <v>4.6956521739130439</v>
      </c>
      <c r="T34" s="14">
        <v>4.7205882352941178</v>
      </c>
      <c r="U34" s="14">
        <v>3.931159420289855</v>
      </c>
      <c r="V34" s="14">
        <v>3.5543478260869565</v>
      </c>
      <c r="W34" s="14">
        <v>3.451063829787234</v>
      </c>
      <c r="X34" s="14">
        <v>3.4505928853754941</v>
      </c>
      <c r="Y34" s="14">
        <v>3.1904761904761907</v>
      </c>
      <c r="Z34" s="14">
        <v>3.75</v>
      </c>
      <c r="AA34" s="14">
        <v>3.3095238095238093</v>
      </c>
      <c r="AB34" s="14">
        <v>4.8571428571428568</v>
      </c>
      <c r="AC34" s="14">
        <v>4.6390532544378695</v>
      </c>
      <c r="AD34" s="14">
        <v>4.1488095238095237</v>
      </c>
      <c r="AE34" s="14">
        <v>4.6627218934911241</v>
      </c>
      <c r="AF34" s="14">
        <v>4.2622950819672134</v>
      </c>
      <c r="AG34" s="14">
        <v>4.5</v>
      </c>
      <c r="AH34" s="14">
        <v>4.0892857142857144</v>
      </c>
      <c r="AI34" s="14">
        <v>4.7627118644067794</v>
      </c>
      <c r="AJ34" s="15"/>
      <c r="AK34" s="15"/>
      <c r="AL34" s="14">
        <v>4.226277372262774</v>
      </c>
      <c r="AM34" s="14">
        <v>4.5514705882352944</v>
      </c>
      <c r="AN34" s="14">
        <v>4.08955223880597</v>
      </c>
      <c r="AO34" s="14">
        <v>3.236842105263158</v>
      </c>
      <c r="AP34" s="14">
        <v>3</v>
      </c>
      <c r="AQ34" s="14"/>
      <c r="AR34" s="14">
        <v>3.6206896551724137</v>
      </c>
      <c r="AS34" s="14">
        <v>3.8684210526315788</v>
      </c>
      <c r="AT34" s="14">
        <v>4.0858085808580862</v>
      </c>
      <c r="AU34" s="15"/>
      <c r="AV34" s="15"/>
      <c r="AW34" s="14">
        <v>2.7835051546391751</v>
      </c>
      <c r="AX34" s="14">
        <v>2.71875</v>
      </c>
      <c r="AY34" s="14">
        <v>4.1276595744680851</v>
      </c>
      <c r="AZ34" s="15"/>
      <c r="BA34" s="15"/>
      <c r="BB34" s="14">
        <v>3.625</v>
      </c>
      <c r="BC34" s="14">
        <v>3.8125</v>
      </c>
      <c r="BD34" s="14">
        <v>3.8125</v>
      </c>
      <c r="BE34" s="14">
        <v>3.1570512820512819</v>
      </c>
      <c r="BF34" s="14">
        <v>4</v>
      </c>
      <c r="BG34" s="14">
        <v>3.2032258064516128</v>
      </c>
      <c r="BH34" s="14">
        <v>3.5359477124183005</v>
      </c>
      <c r="BI34" s="14">
        <v>4.0457516339869279</v>
      </c>
      <c r="BJ34" s="14">
        <v>4.0960854092526686</v>
      </c>
      <c r="BK34" s="14">
        <v>4.685430463576159</v>
      </c>
      <c r="BL34" s="14">
        <v>4.9115384615384619</v>
      </c>
      <c r="BM34" s="14">
        <v>2.8048780487804876</v>
      </c>
      <c r="BN34" s="14">
        <v>3.6551724137931036</v>
      </c>
      <c r="BO34" s="14">
        <v>3.3874172185430464</v>
      </c>
      <c r="BP34" s="14">
        <v>3.7590759075907592</v>
      </c>
      <c r="BQ34" s="14">
        <v>4.4026845637583891</v>
      </c>
      <c r="BR34" s="14">
        <v>3.9935275080906147</v>
      </c>
      <c r="BS34" s="14">
        <v>3.9958677685950414</v>
      </c>
      <c r="BT34" s="14">
        <v>3.9796954314720812</v>
      </c>
      <c r="BU34" s="14">
        <v>4.0465116279069768</v>
      </c>
      <c r="BV34" s="14">
        <v>4.2879377431906613</v>
      </c>
      <c r="BW34" s="14">
        <v>4.0778688524590168</v>
      </c>
      <c r="BX34" s="14">
        <v>3.8636363636363638</v>
      </c>
      <c r="BY34" s="14">
        <v>3.4925373134328357</v>
      </c>
      <c r="BZ34" s="14">
        <v>3.4146341463414633</v>
      </c>
      <c r="CA34" s="14">
        <v>3.7340425531914891</v>
      </c>
      <c r="CB34" s="14">
        <v>4.456666666666667</v>
      </c>
      <c r="CC34" s="14">
        <v>4.2842809364548495</v>
      </c>
      <c r="CD34" s="14">
        <v>4.2574626865671643</v>
      </c>
      <c r="CE34" s="14">
        <v>4.2519083969465647</v>
      </c>
      <c r="CF34" s="14">
        <v>5.2356902356902353</v>
      </c>
      <c r="CG34" s="14">
        <v>4.5734265734265733</v>
      </c>
      <c r="CH34" s="14">
        <v>4.5125000000000002</v>
      </c>
      <c r="CI34" s="14">
        <v>8.1300813008130079E-2</v>
      </c>
      <c r="CJ34" s="14">
        <v>0.72357723577235777</v>
      </c>
      <c r="CK34" s="14">
        <v>0.18292682926829268</v>
      </c>
      <c r="CL34" s="14">
        <v>8.130081300813009E-3</v>
      </c>
      <c r="CM34" s="14">
        <v>4.2612612612612617</v>
      </c>
      <c r="CN34" s="14">
        <v>3.9909502262443439</v>
      </c>
      <c r="CO34" s="14">
        <v>4.0678733031674206</v>
      </c>
      <c r="CP34" s="14">
        <v>3.8894009216589862</v>
      </c>
      <c r="CQ34" s="20"/>
      <c r="CR34" s="20">
        <f t="shared" si="6"/>
        <v>1</v>
      </c>
      <c r="CS34" s="20">
        <v>9.375E-2</v>
      </c>
      <c r="CT34" s="20">
        <v>9.765625E-2</v>
      </c>
      <c r="CU34" s="20">
        <v>0.53515625</v>
      </c>
      <c r="CV34" s="20">
        <v>0.26953125</v>
      </c>
      <c r="CW34" s="14">
        <v>4.4159292035398234</v>
      </c>
      <c r="CX34" s="14">
        <v>4.2376681614349776</v>
      </c>
      <c r="CY34" s="14">
        <v>4.1960132890365447</v>
      </c>
      <c r="CZ34" s="15"/>
      <c r="DA34" s="15"/>
      <c r="DB34" s="14">
        <v>4.0526315789473681</v>
      </c>
      <c r="DC34" s="14">
        <v>4.293333333333333</v>
      </c>
      <c r="DD34" s="14">
        <v>4.3066666666666666</v>
      </c>
      <c r="DE34" s="15"/>
      <c r="DF34" s="15"/>
      <c r="DG34" s="14">
        <v>3.3461538461538463</v>
      </c>
      <c r="DH34" s="14">
        <v>3.7115384615384617</v>
      </c>
      <c r="DI34" s="14">
        <v>3.5</v>
      </c>
      <c r="DJ34" s="14">
        <v>5.166666666666667</v>
      </c>
      <c r="DK34" s="14">
        <v>5.3703703703703702</v>
      </c>
      <c r="DL34" s="14">
        <v>4.3040935672514617</v>
      </c>
      <c r="DM34" s="14"/>
      <c r="DN34" s="14"/>
      <c r="DO34" s="14">
        <v>4.2941176470588234</v>
      </c>
      <c r="DP34" s="15">
        <v>0.16033755274261605</v>
      </c>
      <c r="DQ34" s="15">
        <v>0.3881856540084388</v>
      </c>
      <c r="DR34" s="15">
        <v>0.37130801687763715</v>
      </c>
      <c r="DS34" s="15">
        <v>7.5949367088607597E-2</v>
      </c>
      <c r="DT34" s="15">
        <v>0</v>
      </c>
      <c r="DU34" s="14">
        <v>5.0952380952380949</v>
      </c>
      <c r="DV34" s="14">
        <v>4.7093425605536332</v>
      </c>
      <c r="DW34" s="14">
        <v>4.46875</v>
      </c>
      <c r="DX34" s="14">
        <v>5.2123287671232879</v>
      </c>
      <c r="DY34" s="14">
        <v>4.8947368421052628</v>
      </c>
    </row>
    <row r="35" spans="1:209" x14ac:dyDescent="0.3">
      <c r="A35" s="43" t="s">
        <v>166</v>
      </c>
      <c r="B35" s="13">
        <v>0</v>
      </c>
      <c r="C35" s="13">
        <v>8.9385474860335198E-2</v>
      </c>
      <c r="D35" s="13">
        <v>0.37988826815642457</v>
      </c>
      <c r="E35" s="13">
        <v>0.44134078212290501</v>
      </c>
      <c r="F35" s="13">
        <v>8.9385474860335198E-2</v>
      </c>
      <c r="G35" s="13">
        <v>8.9385474860335198E-2</v>
      </c>
      <c r="H35" s="13">
        <f t="shared" si="9"/>
        <v>0.91061452513966479</v>
      </c>
      <c r="I35" s="13">
        <v>0.22905027932960895</v>
      </c>
      <c r="J35" s="13">
        <f t="shared" si="10"/>
        <v>0.77094972067039103</v>
      </c>
      <c r="K35" s="13"/>
      <c r="L35" s="13"/>
      <c r="M35" s="14">
        <v>4</v>
      </c>
      <c r="N35" s="14">
        <v>4.3636363636363633</v>
      </c>
      <c r="O35" s="14">
        <v>4.2727272727272725</v>
      </c>
      <c r="P35" s="15">
        <v>1.6393442622950821E-2</v>
      </c>
      <c r="Q35" s="15">
        <f t="shared" si="2"/>
        <v>0.98360655737704916</v>
      </c>
      <c r="R35" s="14">
        <v>3.9836065573770494</v>
      </c>
      <c r="S35" s="14">
        <v>4.4754098360655741</v>
      </c>
      <c r="T35" s="14">
        <v>4.5245901639344259</v>
      </c>
      <c r="U35" s="14">
        <v>2.7123287671232879</v>
      </c>
      <c r="V35" s="14">
        <v>2.493150684931507</v>
      </c>
      <c r="W35" s="14">
        <v>2.4109589041095889</v>
      </c>
      <c r="X35" s="14">
        <v>2.9863013698630136</v>
      </c>
      <c r="Y35" s="14">
        <v>2.8684210526315788</v>
      </c>
      <c r="Z35" s="14">
        <v>2.9</v>
      </c>
      <c r="AA35" s="14">
        <v>3.3250000000000002</v>
      </c>
      <c r="AB35" s="14">
        <v>3.2933333333333334</v>
      </c>
      <c r="AC35" s="14">
        <v>3.6</v>
      </c>
      <c r="AD35" s="14">
        <v>2.2266666666666666</v>
      </c>
      <c r="AE35" s="14">
        <v>3.2933333333333334</v>
      </c>
      <c r="AF35" s="14">
        <v>3.1333333333333333</v>
      </c>
      <c r="AG35" s="14">
        <v>3.8444444444444446</v>
      </c>
      <c r="AH35" s="14">
        <v>3.1555555555555554</v>
      </c>
      <c r="AI35" s="14">
        <v>3.9777777777777779</v>
      </c>
      <c r="AJ35" s="15">
        <v>0.23076923076923078</v>
      </c>
      <c r="AK35" s="15">
        <f t="shared" si="3"/>
        <v>0.76923076923076916</v>
      </c>
      <c r="AL35" s="14">
        <v>3.6538461538461537</v>
      </c>
      <c r="AM35" s="14">
        <v>3.8461538461538463</v>
      </c>
      <c r="AN35" s="14">
        <v>3.8076923076923075</v>
      </c>
      <c r="AO35" s="14">
        <v>2.4878048780487805</v>
      </c>
      <c r="AP35" s="14">
        <v>2.5249999999999999</v>
      </c>
      <c r="AQ35" s="14">
        <v>1.8108108108108107</v>
      </c>
      <c r="AR35" s="14">
        <v>3.4</v>
      </c>
      <c r="AS35" s="14">
        <v>2.4146341463414633</v>
      </c>
      <c r="AT35" s="14">
        <v>3.5040650406504064</v>
      </c>
      <c r="AU35" s="15">
        <v>0.17460317460317459</v>
      </c>
      <c r="AV35" s="15">
        <f t="shared" si="4"/>
        <v>0.82539682539682535</v>
      </c>
      <c r="AW35" s="14">
        <v>3.2063492063492065</v>
      </c>
      <c r="AX35" s="14">
        <v>3.2063492063492065</v>
      </c>
      <c r="AY35" s="14">
        <v>3.9682539682539684</v>
      </c>
      <c r="AZ35" s="15">
        <v>8.6956521739130432E-2</v>
      </c>
      <c r="BA35" s="15">
        <f t="shared" si="5"/>
        <v>0.91304347826086962</v>
      </c>
      <c r="BB35" s="14">
        <v>4.3043478260869561</v>
      </c>
      <c r="BC35" s="14">
        <v>3.9673913043478262</v>
      </c>
      <c r="BD35" s="14">
        <v>4.1413043478260869</v>
      </c>
      <c r="BE35" s="14">
        <v>4.0568181818181817</v>
      </c>
      <c r="BF35" s="14">
        <v>4.1607142857142856</v>
      </c>
      <c r="BG35" s="14">
        <v>4.2329545454545459</v>
      </c>
      <c r="BH35" s="14">
        <v>4.1104651162790695</v>
      </c>
      <c r="BI35" s="14">
        <v>3.9425287356321839</v>
      </c>
      <c r="BJ35" s="14">
        <v>3.9759036144578315</v>
      </c>
      <c r="BK35" s="14">
        <v>4.4071856287425151</v>
      </c>
      <c r="BL35" s="14">
        <v>4.3439490445859876</v>
      </c>
      <c r="BM35" s="14">
        <v>3.6129032258064515</v>
      </c>
      <c r="BN35" s="14">
        <v>3.7709497206703912</v>
      </c>
      <c r="BO35" s="14">
        <v>3.4189944134078214</v>
      </c>
      <c r="BP35" s="14">
        <v>3.593220338983051</v>
      </c>
      <c r="BQ35" s="14">
        <v>4.0224719101123592</v>
      </c>
      <c r="BR35" s="14">
        <v>3.6089385474860336</v>
      </c>
      <c r="BS35" s="14">
        <v>3.6163522012578615</v>
      </c>
      <c r="BT35" s="14">
        <v>3.6717557251908395</v>
      </c>
      <c r="BU35" s="14">
        <v>4.0670391061452511</v>
      </c>
      <c r="BV35" s="14">
        <v>4.0372670807453419</v>
      </c>
      <c r="BW35" s="14">
        <v>3.9615384615384617</v>
      </c>
      <c r="BX35" s="14">
        <v>4.2063492063492065</v>
      </c>
      <c r="BY35" s="14">
        <v>3.7297297297297298</v>
      </c>
      <c r="BZ35" s="14">
        <v>3.7749999999999999</v>
      </c>
      <c r="CA35" s="14">
        <v>3.6815642458100557</v>
      </c>
      <c r="CB35" s="14">
        <v>4.4463276836158192</v>
      </c>
      <c r="CC35" s="14">
        <v>4.5449438202247192</v>
      </c>
      <c r="CD35" s="14">
        <v>4.2193548387096778</v>
      </c>
      <c r="CE35" s="14">
        <v>4.2420382165605099</v>
      </c>
      <c r="CF35" s="14">
        <v>4.5762711864406782</v>
      </c>
      <c r="CG35" s="14">
        <v>4.1306818181818183</v>
      </c>
      <c r="CH35" s="14">
        <v>4.1224489795918364</v>
      </c>
      <c r="CI35" s="14">
        <v>0.15642458100558659</v>
      </c>
      <c r="CJ35" s="14">
        <v>0.68715083798882681</v>
      </c>
      <c r="CK35" s="14">
        <v>0.13407821229050279</v>
      </c>
      <c r="CL35" s="14">
        <v>2.23463687150838E-2</v>
      </c>
      <c r="CM35" s="14">
        <v>3.9121621621621623</v>
      </c>
      <c r="CN35" s="14">
        <v>3.7027027027027026</v>
      </c>
      <c r="CO35" s="14">
        <v>3.4864864864864864</v>
      </c>
      <c r="CP35" s="14">
        <v>3.4662162162162162</v>
      </c>
      <c r="CQ35" s="20">
        <v>0.31284916201117319</v>
      </c>
      <c r="CR35" s="20">
        <f t="shared" si="6"/>
        <v>0.68715083798882681</v>
      </c>
      <c r="CS35" s="20">
        <v>4.4692737430167599E-2</v>
      </c>
      <c r="CT35" s="20">
        <v>0.12849162011173185</v>
      </c>
      <c r="CU35" s="20">
        <v>0.59217877094972071</v>
      </c>
      <c r="CV35" s="20">
        <v>0.23463687150837989</v>
      </c>
      <c r="CW35" s="14">
        <v>4.7633136094674553</v>
      </c>
      <c r="CX35" s="14">
        <v>4.4852071005917162</v>
      </c>
      <c r="CY35" s="14">
        <v>4.1620111731843572</v>
      </c>
      <c r="CZ35" s="15">
        <v>2.0408163265306121E-2</v>
      </c>
      <c r="DA35" s="15">
        <f t="shared" si="7"/>
        <v>0.97959183673469385</v>
      </c>
      <c r="DB35" s="14">
        <v>3.489795918367347</v>
      </c>
      <c r="DC35" s="14">
        <v>3.8367346938775508</v>
      </c>
      <c r="DD35" s="14">
        <v>3.2857142857142856</v>
      </c>
      <c r="DE35" s="15">
        <v>7.6923076923076927E-2</v>
      </c>
      <c r="DF35" s="15">
        <f t="shared" si="8"/>
        <v>0.92307692307692313</v>
      </c>
      <c r="DG35" s="14">
        <v>3.5384615384615383</v>
      </c>
      <c r="DH35" s="14">
        <v>3.6666666666666665</v>
      </c>
      <c r="DI35" s="14">
        <v>3.4615384615384617</v>
      </c>
      <c r="DJ35" s="14">
        <v>4.1111111111111107</v>
      </c>
      <c r="DK35" s="14">
        <v>4.1428571428571432</v>
      </c>
      <c r="DL35" s="14">
        <v>3.6195652173913042</v>
      </c>
      <c r="DM35" s="14">
        <v>4.0517241379310347</v>
      </c>
      <c r="DN35" s="14">
        <v>4.1707317073170733</v>
      </c>
      <c r="DO35" s="14"/>
      <c r="DP35" s="15">
        <v>0.10614525139664804</v>
      </c>
      <c r="DQ35" s="15">
        <v>0.27374301675977653</v>
      </c>
      <c r="DR35" s="15">
        <v>0.41899441340782123</v>
      </c>
      <c r="DS35" s="15">
        <v>5.5865921787709494E-2</v>
      </c>
      <c r="DT35" s="15">
        <v>0.14525139664804471</v>
      </c>
      <c r="DU35" s="14">
        <v>4.9497206703910619</v>
      </c>
      <c r="DV35" s="14">
        <v>4.7821229050279328</v>
      </c>
      <c r="DW35" s="14">
        <v>4.8379888268156428</v>
      </c>
      <c r="DX35" s="14">
        <v>5.2234636871508382</v>
      </c>
      <c r="DY35" s="14">
        <v>4.8994413407821229</v>
      </c>
    </row>
    <row r="36" spans="1:209" x14ac:dyDescent="0.3">
      <c r="A36" s="43" t="s">
        <v>167</v>
      </c>
      <c r="B36" s="13">
        <v>1.444043321299639E-2</v>
      </c>
      <c r="C36" s="13">
        <v>7.9422382671480149E-2</v>
      </c>
      <c r="D36" s="13">
        <v>0.26353790613718414</v>
      </c>
      <c r="E36" s="13">
        <v>0.58122743682310474</v>
      </c>
      <c r="F36" s="13">
        <v>6.1371841155234655E-2</v>
      </c>
      <c r="G36" s="13">
        <v>0.41877256317689532</v>
      </c>
      <c r="H36" s="13">
        <f t="shared" si="9"/>
        <v>0.58122743682310474</v>
      </c>
      <c r="I36" s="13">
        <v>0.25270758122743681</v>
      </c>
      <c r="J36" s="13">
        <f t="shared" si="10"/>
        <v>0.74729241877256314</v>
      </c>
      <c r="K36" s="13"/>
      <c r="L36" s="13"/>
      <c r="M36" s="14">
        <v>3.52</v>
      </c>
      <c r="N36" s="14">
        <v>3.76</v>
      </c>
      <c r="O36" s="14">
        <v>3.84</v>
      </c>
      <c r="P36" s="15">
        <v>1.2195121951219513E-2</v>
      </c>
      <c r="Q36" s="15">
        <f t="shared" si="2"/>
        <v>0.98780487804878048</v>
      </c>
      <c r="R36" s="14">
        <v>4.1951219512195124</v>
      </c>
      <c r="S36" s="14">
        <v>4.524390243902439</v>
      </c>
      <c r="T36" s="14">
        <v>4.6219512195121952</v>
      </c>
      <c r="U36" s="14">
        <v>3.0701754385964914</v>
      </c>
      <c r="V36" s="14">
        <v>3.0087719298245612</v>
      </c>
      <c r="W36" s="14">
        <v>2.763157894736842</v>
      </c>
      <c r="X36" s="14">
        <v>2.7192982456140351</v>
      </c>
      <c r="Y36" s="14">
        <v>2.6666666666666665</v>
      </c>
      <c r="Z36" s="14">
        <v>3.0757575757575757</v>
      </c>
      <c r="AA36" s="14">
        <v>2.6969696969696968</v>
      </c>
      <c r="AB36" s="14">
        <v>3.1565217391304348</v>
      </c>
      <c r="AC36" s="14">
        <v>3.6173913043478261</v>
      </c>
      <c r="AD36" s="14">
        <v>2.4434782608695653</v>
      </c>
      <c r="AE36" s="14">
        <v>3.4260869565217393</v>
      </c>
      <c r="AF36" s="14">
        <v>2.647887323943662</v>
      </c>
      <c r="AG36" s="14">
        <v>3.5492957746478875</v>
      </c>
      <c r="AH36" s="14">
        <v>3.084507042253521</v>
      </c>
      <c r="AI36" s="14">
        <v>3.8028169014084505</v>
      </c>
      <c r="AJ36" s="15">
        <v>0.15306122448979592</v>
      </c>
      <c r="AK36" s="15">
        <f t="shared" si="3"/>
        <v>0.84693877551020402</v>
      </c>
      <c r="AL36" s="14">
        <v>4.4897959183673466</v>
      </c>
      <c r="AM36" s="14">
        <v>4.7244897959183669</v>
      </c>
      <c r="AN36" s="14">
        <v>4.6530612244897958</v>
      </c>
      <c r="AO36" s="14">
        <v>2.6666666666666665</v>
      </c>
      <c r="AP36" s="14">
        <v>2.7142857142857144</v>
      </c>
      <c r="AQ36" s="14">
        <v>2.765625</v>
      </c>
      <c r="AR36" s="14">
        <v>3.0606060606060606</v>
      </c>
      <c r="AS36" s="14">
        <v>2.5671641791044775</v>
      </c>
      <c r="AT36" s="14">
        <v>3.5233160621761659</v>
      </c>
      <c r="AU36" s="15">
        <v>0.2289156626506024</v>
      </c>
      <c r="AV36" s="15">
        <f t="shared" si="4"/>
        <v>0.77108433734939763</v>
      </c>
      <c r="AW36" s="14">
        <v>2.8795180722891565</v>
      </c>
      <c r="AX36" s="14">
        <v>3.1325301204819276</v>
      </c>
      <c r="AY36" s="14">
        <v>3.7831325301204819</v>
      </c>
      <c r="AZ36" s="15">
        <v>0.14000000000000001</v>
      </c>
      <c r="BA36" s="15">
        <f t="shared" si="5"/>
        <v>0.86</v>
      </c>
      <c r="BB36" s="14">
        <v>3.88</v>
      </c>
      <c r="BC36" s="14">
        <v>3.49</v>
      </c>
      <c r="BD36" s="14">
        <v>3.58</v>
      </c>
      <c r="BE36" s="14">
        <v>3.7545787545787546</v>
      </c>
      <c r="BF36" s="14">
        <v>3.9733840304182508</v>
      </c>
      <c r="BG36" s="14">
        <v>3.5218978102189782</v>
      </c>
      <c r="BH36" s="14">
        <v>3.5604395604395602</v>
      </c>
      <c r="BI36" s="14">
        <v>3.7790262172284645</v>
      </c>
      <c r="BJ36" s="14">
        <v>3.7991967871485945</v>
      </c>
      <c r="BK36" s="14">
        <v>4.1399176954732511</v>
      </c>
      <c r="BL36" s="14">
        <v>4.5843621399176957</v>
      </c>
      <c r="BM36" s="14">
        <v>1.9411764705882353</v>
      </c>
      <c r="BN36" s="14">
        <v>3.3610108303249095</v>
      </c>
      <c r="BO36" s="14">
        <v>3.4565217391304346</v>
      </c>
      <c r="BP36" s="14">
        <v>3.7080291970802919</v>
      </c>
      <c r="BQ36" s="14">
        <v>4.5398550724637685</v>
      </c>
      <c r="BR36" s="14">
        <v>3.9637681159420288</v>
      </c>
      <c r="BS36" s="14">
        <v>4.0815450643776821</v>
      </c>
      <c r="BT36" s="14">
        <v>3.9793814432989691</v>
      </c>
      <c r="BU36" s="14">
        <v>4.1402214022140225</v>
      </c>
      <c r="BV36" s="14">
        <v>4.4792452830188676</v>
      </c>
      <c r="BW36" s="14">
        <v>4.3035019455252916</v>
      </c>
      <c r="BX36" s="14">
        <v>4.1532846715328464</v>
      </c>
      <c r="BY36" s="14">
        <v>3.7555555555555555</v>
      </c>
      <c r="BZ36" s="14">
        <v>4</v>
      </c>
      <c r="CA36" s="14">
        <v>3.6245487364620939</v>
      </c>
      <c r="CB36" s="14">
        <v>4.6029411764705879</v>
      </c>
      <c r="CC36" s="14">
        <v>4.5955882352941178</v>
      </c>
      <c r="CD36" s="14">
        <v>3.930327868852459</v>
      </c>
      <c r="CE36" s="14">
        <v>4.0711297071129708</v>
      </c>
      <c r="CF36" s="14">
        <v>5.1552346570397116</v>
      </c>
      <c r="CG36" s="14">
        <v>4.7627737226277373</v>
      </c>
      <c r="CH36" s="14">
        <v>4.6735751295336785</v>
      </c>
      <c r="CI36" s="14">
        <v>0.11552346570397112</v>
      </c>
      <c r="CJ36" s="14">
        <v>0.71841155234657039</v>
      </c>
      <c r="CK36" s="14">
        <v>0.15162454873646208</v>
      </c>
      <c r="CL36" s="14">
        <v>1.444043321299639E-2</v>
      </c>
      <c r="CM36" s="14">
        <v>4.2510460251046025</v>
      </c>
      <c r="CN36" s="14">
        <v>4.0829875518672196</v>
      </c>
      <c r="CO36" s="14">
        <v>3.8636363636363638</v>
      </c>
      <c r="CP36" s="14">
        <v>3.8796680497925311</v>
      </c>
      <c r="CQ36" s="20">
        <v>0.13718411552346571</v>
      </c>
      <c r="CR36" s="20">
        <f t="shared" si="6"/>
        <v>0.86281588447653434</v>
      </c>
      <c r="CS36" s="20">
        <v>0.1263537906137184</v>
      </c>
      <c r="CT36" s="20">
        <v>5.4151624548736461E-2</v>
      </c>
      <c r="CU36" s="20">
        <v>0.49819494584837543</v>
      </c>
      <c r="CV36" s="20">
        <v>0.32129963898916969</v>
      </c>
      <c r="CW36" s="14">
        <v>4.7130801687763713</v>
      </c>
      <c r="CX36" s="14">
        <v>4.5822784810126587</v>
      </c>
      <c r="CY36" s="14">
        <v>4.1227436823104693</v>
      </c>
      <c r="CZ36" s="15">
        <v>6.4935064935064929E-2</v>
      </c>
      <c r="DA36" s="15">
        <f t="shared" si="7"/>
        <v>0.93506493506493504</v>
      </c>
      <c r="DB36" s="14">
        <v>3.6883116883116882</v>
      </c>
      <c r="DC36" s="14">
        <v>4.0129870129870131</v>
      </c>
      <c r="DD36" s="14">
        <v>3.8571428571428572</v>
      </c>
      <c r="DE36" s="15">
        <v>9.5238095238095233E-2</v>
      </c>
      <c r="DF36" s="15">
        <f t="shared" si="8"/>
        <v>0.90476190476190477</v>
      </c>
      <c r="DG36" s="14">
        <v>3.4285714285714284</v>
      </c>
      <c r="DH36" s="14">
        <v>3.8412698412698414</v>
      </c>
      <c r="DI36" s="14">
        <v>3.6666666666666665</v>
      </c>
      <c r="DJ36" s="14">
        <v>4.3275862068965516</v>
      </c>
      <c r="DK36" s="14">
        <v>4.5</v>
      </c>
      <c r="DL36" s="14">
        <v>3.9292035398230087</v>
      </c>
      <c r="DM36" s="14">
        <v>3.9343065693430659</v>
      </c>
      <c r="DN36" s="14">
        <v>3.875</v>
      </c>
      <c r="DO36" s="14"/>
      <c r="DP36" s="15">
        <v>0.1263537906137184</v>
      </c>
      <c r="DQ36" s="15">
        <v>0.32129963898916969</v>
      </c>
      <c r="DR36" s="15">
        <v>0.32129963898916969</v>
      </c>
      <c r="DS36" s="15">
        <v>7.5812274368231042E-2</v>
      </c>
      <c r="DT36" s="15">
        <v>0.1552346570397112</v>
      </c>
      <c r="DU36" s="14">
        <v>5.0361010830324906</v>
      </c>
      <c r="DV36" s="14">
        <v>4.5487364620938626</v>
      </c>
      <c r="DW36" s="14">
        <v>4.4909747292418771</v>
      </c>
      <c r="DX36" s="14">
        <v>5.1083032490974727</v>
      </c>
      <c r="DY36" s="14">
        <v>4.768953068592058</v>
      </c>
    </row>
    <row r="37" spans="1:209" x14ac:dyDescent="0.3">
      <c r="A37" s="43" t="s">
        <v>168</v>
      </c>
      <c r="B37" s="13">
        <v>0</v>
      </c>
      <c r="C37" s="13">
        <v>2.564102564102564E-2</v>
      </c>
      <c r="D37" s="13">
        <v>0.22051282051282051</v>
      </c>
      <c r="E37" s="13">
        <v>0.55897435897435899</v>
      </c>
      <c r="F37" s="13">
        <v>0.19487179487179487</v>
      </c>
      <c r="G37" s="13">
        <v>0.58823529411764708</v>
      </c>
      <c r="H37" s="13">
        <f t="shared" si="9"/>
        <v>0.41176470588235292</v>
      </c>
      <c r="I37" s="13">
        <v>0.17948717948717949</v>
      </c>
      <c r="J37" s="13">
        <f t="shared" si="10"/>
        <v>0.82051282051282048</v>
      </c>
      <c r="K37" s="13">
        <v>0.23076923076923078</v>
      </c>
      <c r="L37" s="13">
        <f t="shared" si="1"/>
        <v>0.76923076923076916</v>
      </c>
      <c r="M37" s="14">
        <v>4.5</v>
      </c>
      <c r="N37" s="14">
        <v>4.615384615384615</v>
      </c>
      <c r="O37" s="14">
        <v>4.6538461538461542</v>
      </c>
      <c r="P37" s="15">
        <v>0.18</v>
      </c>
      <c r="Q37" s="15">
        <f t="shared" si="2"/>
        <v>0.82000000000000006</v>
      </c>
      <c r="R37" s="14">
        <v>4.1399999999999997</v>
      </c>
      <c r="S37" s="14">
        <v>4.18</v>
      </c>
      <c r="T37" s="14">
        <v>4.22</v>
      </c>
      <c r="U37" s="14">
        <v>4.1228070175438596</v>
      </c>
      <c r="V37" s="14">
        <v>3.9122807017543861</v>
      </c>
      <c r="W37" s="14">
        <v>3.5964912280701755</v>
      </c>
      <c r="X37" s="14">
        <v>3.4736842105263159</v>
      </c>
      <c r="Y37" s="14">
        <v>3.8484848484848486</v>
      </c>
      <c r="Z37" s="14">
        <v>4.1764705882352944</v>
      </c>
      <c r="AA37" s="14">
        <v>3.8181818181818183</v>
      </c>
      <c r="AB37" s="14">
        <v>3.6629213483146068</v>
      </c>
      <c r="AC37" s="14">
        <v>3.9101123595505616</v>
      </c>
      <c r="AD37" s="14">
        <v>3.1235955056179776</v>
      </c>
      <c r="AE37" s="14">
        <v>3.8876404494382024</v>
      </c>
      <c r="AF37" s="14">
        <v>3.7209302325581395</v>
      </c>
      <c r="AG37" s="14">
        <v>4.1627906976744189</v>
      </c>
      <c r="AH37" s="14">
        <v>3.8372093023255816</v>
      </c>
      <c r="AI37" s="14">
        <v>4.2093023255813957</v>
      </c>
      <c r="AJ37" s="15">
        <v>0.47727272727272729</v>
      </c>
      <c r="AK37" s="15">
        <f t="shared" si="3"/>
        <v>0.52272727272727271</v>
      </c>
      <c r="AL37" s="14">
        <v>4.4545454545454541</v>
      </c>
      <c r="AM37" s="14">
        <v>4.4545454545454541</v>
      </c>
      <c r="AN37" s="14">
        <v>4.0681818181818183</v>
      </c>
      <c r="AO37" s="14">
        <v>3.7714285714285714</v>
      </c>
      <c r="AP37" s="14">
        <v>3.5428571428571427</v>
      </c>
      <c r="AQ37" s="14">
        <v>3.8285714285714287</v>
      </c>
      <c r="AR37" s="14">
        <v>4.0666666666666664</v>
      </c>
      <c r="AS37" s="14">
        <v>3.5714285714285716</v>
      </c>
      <c r="AT37" s="14">
        <v>3.8833333333333333</v>
      </c>
      <c r="AU37" s="15">
        <v>0.47761194029850745</v>
      </c>
      <c r="AV37" s="15">
        <f t="shared" si="4"/>
        <v>0.52238805970149249</v>
      </c>
      <c r="AW37" s="14">
        <v>3.6119402985074629</v>
      </c>
      <c r="AX37" s="14">
        <v>3.5223880597014925</v>
      </c>
      <c r="AY37" s="14">
        <v>4.5820895522388057</v>
      </c>
      <c r="AZ37" s="15">
        <v>0.39344262295081966</v>
      </c>
      <c r="BA37" s="15">
        <f t="shared" si="5"/>
        <v>0.60655737704918034</v>
      </c>
      <c r="BB37" s="14">
        <v>4.2131147540983607</v>
      </c>
      <c r="BC37" s="14">
        <v>4.3442622950819674</v>
      </c>
      <c r="BD37" s="14">
        <v>4.5245901639344259</v>
      </c>
      <c r="BE37" s="14">
        <v>3.5492227979274613</v>
      </c>
      <c r="BF37" s="14">
        <v>4.1351351351351351</v>
      </c>
      <c r="BG37" s="14">
        <v>3.6839378238341971</v>
      </c>
      <c r="BH37" s="14">
        <v>3.1702127659574466</v>
      </c>
      <c r="BI37" s="14">
        <v>3.6084656084656084</v>
      </c>
      <c r="BJ37" s="14">
        <v>3.4945054945054945</v>
      </c>
      <c r="BK37" s="14">
        <v>4.3850574712643677</v>
      </c>
      <c r="BL37" s="14">
        <v>4.8433734939759034</v>
      </c>
      <c r="BM37" s="14">
        <v>3.3111111111111109</v>
      </c>
      <c r="BN37" s="14">
        <v>3.594871794871795</v>
      </c>
      <c r="BO37" s="14">
        <v>3.6683937823834198</v>
      </c>
      <c r="BP37" s="14">
        <v>3.7760416666666665</v>
      </c>
      <c r="BQ37" s="14">
        <v>4.3612565445026181</v>
      </c>
      <c r="BR37" s="14">
        <v>4.268041237113402</v>
      </c>
      <c r="BS37" s="14">
        <v>4.1888888888888891</v>
      </c>
      <c r="BT37" s="14">
        <v>4.2168674698795181</v>
      </c>
      <c r="BU37" s="14">
        <v>4.5618556701030926</v>
      </c>
      <c r="BV37" s="14">
        <v>3.9502762430939224</v>
      </c>
      <c r="BW37" s="14">
        <v>3.8793103448275863</v>
      </c>
      <c r="BX37" s="14">
        <v>3.9888888888888889</v>
      </c>
      <c r="BY37" s="14">
        <v>3.6721311475409837</v>
      </c>
      <c r="BZ37" s="14">
        <v>3.7</v>
      </c>
      <c r="CA37" s="14">
        <v>3.5538461538461537</v>
      </c>
      <c r="CB37" s="14">
        <v>4.5052631578947366</v>
      </c>
      <c r="CC37" s="14">
        <v>4.5238095238095237</v>
      </c>
      <c r="CD37" s="14">
        <v>4.0397727272727275</v>
      </c>
      <c r="CE37" s="14">
        <v>4.0402298850574709</v>
      </c>
      <c r="CF37" s="14">
        <v>5.2328042328042326</v>
      </c>
      <c r="CG37" s="14">
        <v>5.2513368983957216</v>
      </c>
      <c r="CH37" s="14">
        <v>5.0153846153846153</v>
      </c>
      <c r="CI37" s="14">
        <v>0.13846153846153847</v>
      </c>
      <c r="CJ37" s="14">
        <v>0.6974358974358974</v>
      </c>
      <c r="CK37" s="14">
        <v>0.13846153846153847</v>
      </c>
      <c r="CL37" s="14">
        <v>2.564102564102564E-2</v>
      </c>
      <c r="CM37" s="14">
        <v>4.3602484472049685</v>
      </c>
      <c r="CN37" s="14">
        <v>4.1749999999999998</v>
      </c>
      <c r="CO37" s="14">
        <v>4.0802469135802468</v>
      </c>
      <c r="CP37" s="14">
        <v>4.1490683229813667</v>
      </c>
      <c r="CQ37" s="20">
        <v>0.22564102564102564</v>
      </c>
      <c r="CR37" s="20">
        <f t="shared" si="6"/>
        <v>0.77435897435897438</v>
      </c>
      <c r="CS37" s="20">
        <v>0.11282051282051282</v>
      </c>
      <c r="CT37" s="20">
        <v>0.12820512820512819</v>
      </c>
      <c r="CU37" s="20">
        <v>0.46153846153846156</v>
      </c>
      <c r="CV37" s="20">
        <v>0.29743589743589743</v>
      </c>
      <c r="CW37" s="14">
        <v>4.6566265060240966</v>
      </c>
      <c r="CX37" s="14">
        <v>4.4578313253012052</v>
      </c>
      <c r="CY37" s="14">
        <v>4.2410256410256411</v>
      </c>
      <c r="CZ37" s="15">
        <v>0.29729729729729731</v>
      </c>
      <c r="DA37" s="15">
        <f t="shared" si="7"/>
        <v>0.70270270270270263</v>
      </c>
      <c r="DB37" s="14">
        <v>3.8648648648648649</v>
      </c>
      <c r="DC37" s="14">
        <v>4</v>
      </c>
      <c r="DD37" s="14">
        <v>4.1351351351351351</v>
      </c>
      <c r="DE37" s="15">
        <v>0.3235294117647059</v>
      </c>
      <c r="DF37" s="15">
        <f t="shared" si="8"/>
        <v>0.67647058823529416</v>
      </c>
      <c r="DG37" s="14">
        <v>3.9117647058823528</v>
      </c>
      <c r="DH37" s="14">
        <v>4.117647058823529</v>
      </c>
      <c r="DI37" s="14">
        <v>4.117647058823529</v>
      </c>
      <c r="DJ37" s="14">
        <v>4.8</v>
      </c>
      <c r="DK37" s="14">
        <v>4.872727272727273</v>
      </c>
      <c r="DL37" s="14">
        <v>4.253333333333333</v>
      </c>
      <c r="DM37" s="14">
        <v>4.192708333333333</v>
      </c>
      <c r="DN37" s="14">
        <v>4.2437500000000004</v>
      </c>
      <c r="DO37" s="14"/>
      <c r="DP37" s="15">
        <v>4.1025641025641026E-2</v>
      </c>
      <c r="DQ37" s="15">
        <v>0.29230769230769232</v>
      </c>
      <c r="DR37" s="15">
        <v>0.43076923076923079</v>
      </c>
      <c r="DS37" s="15">
        <v>0.1076923076923077</v>
      </c>
      <c r="DT37" s="15">
        <v>0.12820512820512819</v>
      </c>
      <c r="DU37" s="14">
        <v>4.7384615384615385</v>
      </c>
      <c r="DV37" s="14">
        <v>4.6461538461538465</v>
      </c>
      <c r="DW37" s="14">
        <v>4.7333333333333334</v>
      </c>
      <c r="DX37" s="14">
        <v>5.0717948717948715</v>
      </c>
      <c r="DY37" s="14">
        <v>4.8153846153846152</v>
      </c>
    </row>
    <row r="38" spans="1:209" x14ac:dyDescent="0.3">
      <c r="A38" s="43" t="s">
        <v>169</v>
      </c>
      <c r="B38" s="13">
        <v>3.7950664136622392E-3</v>
      </c>
      <c r="C38" s="13">
        <v>0.10436432637571158</v>
      </c>
      <c r="D38" s="13">
        <v>0.31309297912713474</v>
      </c>
      <c r="E38" s="13">
        <v>0.55597722960151807</v>
      </c>
      <c r="F38" s="13">
        <v>2.2770398481973434E-2</v>
      </c>
      <c r="G38" s="13">
        <v>0.14800759013282733</v>
      </c>
      <c r="H38" s="13">
        <f t="shared" si="9"/>
        <v>0.85199240986717273</v>
      </c>
      <c r="I38" s="13">
        <v>6.6413662239089177E-2</v>
      </c>
      <c r="J38" s="13">
        <f t="shared" si="10"/>
        <v>0.93358633776091082</v>
      </c>
      <c r="K38" s="13">
        <v>0.17241379310344829</v>
      </c>
      <c r="L38" s="13">
        <f t="shared" si="1"/>
        <v>0.82758620689655171</v>
      </c>
      <c r="M38" s="14">
        <v>3.9310344827586206</v>
      </c>
      <c r="N38" s="14">
        <v>4.2413793103448274</v>
      </c>
      <c r="O38" s="14">
        <v>3.9310344827586206</v>
      </c>
      <c r="P38" s="15">
        <v>5.4054054054054057E-2</v>
      </c>
      <c r="Q38" s="15">
        <f t="shared" si="2"/>
        <v>0.94594594594594594</v>
      </c>
      <c r="R38" s="14">
        <v>4.1824324324324325</v>
      </c>
      <c r="S38" s="14">
        <v>4.5337837837837842</v>
      </c>
      <c r="T38" s="14">
        <v>4.4054054054054053</v>
      </c>
      <c r="U38" s="14">
        <v>3.3741935483870966</v>
      </c>
      <c r="V38" s="14">
        <v>3.3161290322580643</v>
      </c>
      <c r="W38" s="14">
        <v>3.1548387096774193</v>
      </c>
      <c r="X38" s="14">
        <v>3.2193548387096773</v>
      </c>
      <c r="Y38" s="14">
        <v>3.7428571428571429</v>
      </c>
      <c r="Z38" s="14">
        <v>3.9142857142857141</v>
      </c>
      <c r="AA38" s="14">
        <v>3.6857142857142855</v>
      </c>
      <c r="AB38" s="14">
        <v>4.158450704225352</v>
      </c>
      <c r="AC38" s="14">
        <v>4.084507042253521</v>
      </c>
      <c r="AD38" s="14">
        <v>3.165492957746479</v>
      </c>
      <c r="AE38" s="14">
        <v>3.757042253521127</v>
      </c>
      <c r="AF38" s="14">
        <v>3.4166666666666665</v>
      </c>
      <c r="AG38" s="14">
        <v>3.8333333333333335</v>
      </c>
      <c r="AH38" s="14">
        <v>3.3214285714285716</v>
      </c>
      <c r="AI38" s="14">
        <v>4.0119047619047619</v>
      </c>
      <c r="AJ38" s="15">
        <v>0.51923076923076927</v>
      </c>
      <c r="AK38" s="15">
        <f t="shared" si="3"/>
        <v>0.48076923076923073</v>
      </c>
      <c r="AL38" s="14">
        <v>4.2788461538461542</v>
      </c>
      <c r="AM38" s="14">
        <v>4.4807692307692308</v>
      </c>
      <c r="AN38" s="14">
        <v>4.4134615384615383</v>
      </c>
      <c r="AO38" s="14">
        <v>3.6285714285714286</v>
      </c>
      <c r="AP38" s="14">
        <v>3.342857142857143</v>
      </c>
      <c r="AQ38" s="14">
        <v>3.342857142857143</v>
      </c>
      <c r="AR38" s="14">
        <v>4.0625</v>
      </c>
      <c r="AS38" s="14">
        <v>3.5428571428571427</v>
      </c>
      <c r="AT38" s="14">
        <v>3.9640883977900554</v>
      </c>
      <c r="AU38" s="15">
        <v>0.61235955056179781</v>
      </c>
      <c r="AV38" s="15">
        <f t="shared" si="4"/>
        <v>0.38764044943820219</v>
      </c>
      <c r="AW38" s="14">
        <v>3.398876404494382</v>
      </c>
      <c r="AX38" s="14">
        <v>3.207865168539326</v>
      </c>
      <c r="AY38" s="14">
        <v>4.1797752808988768</v>
      </c>
      <c r="AZ38" s="15">
        <v>0.47417840375586856</v>
      </c>
      <c r="BA38" s="15">
        <f t="shared" si="5"/>
        <v>0.5258215962441315</v>
      </c>
      <c r="BB38" s="14">
        <v>4.070422535211268</v>
      </c>
      <c r="BC38" s="14">
        <v>3.380281690140845</v>
      </c>
      <c r="BD38" s="14">
        <v>3.539906103286385</v>
      </c>
      <c r="BE38" s="14">
        <v>3.4061895551257253</v>
      </c>
      <c r="BF38" s="14">
        <v>3.8490945674044266</v>
      </c>
      <c r="BG38" s="14">
        <v>2.9961315280464218</v>
      </c>
      <c r="BH38" s="14">
        <v>3.1259999999999999</v>
      </c>
      <c r="BI38" s="14">
        <v>3.5301204819277108</v>
      </c>
      <c r="BJ38" s="14">
        <v>3.4553376906318083</v>
      </c>
      <c r="BK38" s="14">
        <v>4.1170212765957448</v>
      </c>
      <c r="BL38" s="14">
        <v>4.4604966139954856</v>
      </c>
      <c r="BM38" s="14">
        <v>2.834355828220859</v>
      </c>
      <c r="BN38" s="14">
        <v>3.4079696394686909</v>
      </c>
      <c r="BO38" s="14">
        <v>3.4104046242774566</v>
      </c>
      <c r="BP38" s="14">
        <v>3.568138195777351</v>
      </c>
      <c r="BQ38" s="14">
        <v>4.386274509803922</v>
      </c>
      <c r="BR38" s="14">
        <v>3.8448275862068964</v>
      </c>
      <c r="BS38" s="14">
        <v>4.0275229357798166</v>
      </c>
      <c r="BT38" s="14">
        <v>3.8619718309859157</v>
      </c>
      <c r="BU38" s="14">
        <v>3.848901098901099</v>
      </c>
      <c r="BV38" s="14">
        <v>3.8418708240534523</v>
      </c>
      <c r="BW38" s="14">
        <v>3.7762237762237763</v>
      </c>
      <c r="BX38" s="14">
        <v>3.7939698492462313</v>
      </c>
      <c r="BY38" s="14">
        <v>3.3760683760683761</v>
      </c>
      <c r="BZ38" s="14">
        <v>3.5918367346938775</v>
      </c>
      <c r="CA38" s="14">
        <v>3.5844402277039848</v>
      </c>
      <c r="CB38" s="14">
        <v>4.0901960784313722</v>
      </c>
      <c r="CC38" s="14">
        <v>4.1318897637795278</v>
      </c>
      <c r="CD38" s="14">
        <v>3.3899082568807342</v>
      </c>
      <c r="CE38" s="14">
        <v>3.4663573085846866</v>
      </c>
      <c r="CF38" s="14">
        <v>4.7051792828685262</v>
      </c>
      <c r="CG38" s="14">
        <v>4.5175257731958762</v>
      </c>
      <c r="CH38" s="14">
        <v>4.1469387755102041</v>
      </c>
      <c r="CI38" s="14">
        <v>0.12333965844402277</v>
      </c>
      <c r="CJ38" s="14">
        <v>0.64895635673624286</v>
      </c>
      <c r="CK38" s="14">
        <v>0.2049335863377609</v>
      </c>
      <c r="CL38" s="14">
        <v>2.2770398481973434E-2</v>
      </c>
      <c r="CM38" s="14">
        <v>4.28</v>
      </c>
      <c r="CN38" s="14">
        <v>4.0824053452115816</v>
      </c>
      <c r="CO38" s="14">
        <v>3.984375</v>
      </c>
      <c r="CP38" s="14">
        <v>3.9799107142857144</v>
      </c>
      <c r="CQ38" s="20">
        <v>0.47438330170777987</v>
      </c>
      <c r="CR38" s="20">
        <f t="shared" si="6"/>
        <v>0.52561669829222013</v>
      </c>
      <c r="CS38" s="20">
        <v>0.15370018975332067</v>
      </c>
      <c r="CT38" s="20">
        <v>4.3643263757115747E-2</v>
      </c>
      <c r="CU38" s="20">
        <v>0.40796963946869069</v>
      </c>
      <c r="CV38" s="20">
        <v>0.39468690702087289</v>
      </c>
      <c r="CW38" s="14">
        <v>4.3674418604651164</v>
      </c>
      <c r="CX38" s="14">
        <v>4.2088167053364272</v>
      </c>
      <c r="CY38" s="14">
        <v>3.9468690702087286</v>
      </c>
      <c r="CZ38" s="15">
        <v>0.24561403508771928</v>
      </c>
      <c r="DA38" s="15">
        <f t="shared" si="7"/>
        <v>0.75438596491228072</v>
      </c>
      <c r="DB38" s="14">
        <v>4.2982456140350873</v>
      </c>
      <c r="DC38" s="14">
        <v>4.4210526315789478</v>
      </c>
      <c r="DD38" s="14">
        <v>4.4298245614035086</v>
      </c>
      <c r="DE38" s="15">
        <v>0.2967032967032967</v>
      </c>
      <c r="DF38" s="15">
        <f t="shared" si="8"/>
        <v>0.70329670329670324</v>
      </c>
      <c r="DG38" s="14">
        <v>4.1428571428571432</v>
      </c>
      <c r="DH38" s="14">
        <v>4.2857142857142856</v>
      </c>
      <c r="DI38" s="14">
        <v>4.2857142857142856</v>
      </c>
      <c r="DJ38" s="14">
        <v>4.0283018867924527</v>
      </c>
      <c r="DK38" s="14">
        <v>4.216981132075472</v>
      </c>
      <c r="DL38" s="14">
        <v>4.2888888888888888</v>
      </c>
      <c r="DM38" s="14">
        <v>3.9105058365758754</v>
      </c>
      <c r="DN38" s="14">
        <v>4.0230414746543781</v>
      </c>
      <c r="DO38" s="14"/>
      <c r="DP38" s="15">
        <v>0.10436432637571158</v>
      </c>
      <c r="DQ38" s="15">
        <v>0.27134724857685011</v>
      </c>
      <c r="DR38" s="15">
        <v>0.3396584440227704</v>
      </c>
      <c r="DS38" s="15">
        <v>7.4003795066413663E-2</v>
      </c>
      <c r="DT38" s="15">
        <v>0.21062618595825428</v>
      </c>
      <c r="DU38" s="14">
        <v>4.9013282732447818</v>
      </c>
      <c r="DV38" s="14">
        <v>4.6641366223908918</v>
      </c>
      <c r="DW38" s="14">
        <v>4.6717267552182165</v>
      </c>
      <c r="DX38" s="14">
        <v>5.0815939278937385</v>
      </c>
      <c r="DY38" s="14">
        <v>4.6812144212523723</v>
      </c>
    </row>
    <row r="39" spans="1:209" x14ac:dyDescent="0.3">
      <c r="A39" s="43"/>
      <c r="CW39" s="22"/>
      <c r="CX39" s="22"/>
      <c r="CY39" s="22"/>
    </row>
    <row r="40" spans="1:209" x14ac:dyDescent="0.3">
      <c r="A40" s="21" t="s">
        <v>128</v>
      </c>
      <c r="B40" s="13">
        <f>AVERAGE(B6:B38)</f>
        <v>8.6339699694148193E-3</v>
      </c>
      <c r="C40" s="13">
        <f t="shared" ref="C40:BN40" si="11">AVERAGE(C6:C38)</f>
        <v>6.7574220313077638E-2</v>
      </c>
      <c r="D40" s="13">
        <f t="shared" si="11"/>
        <v>0.36353778073809812</v>
      </c>
      <c r="E40" s="13">
        <f t="shared" si="11"/>
        <v>0.49142751389209788</v>
      </c>
      <c r="F40" s="13">
        <f t="shared" si="11"/>
        <v>7.0689872976173171E-2</v>
      </c>
      <c r="G40" s="13">
        <f t="shared" si="11"/>
        <v>0.29591656805902161</v>
      </c>
      <c r="H40" s="13">
        <f t="shared" si="11"/>
        <v>0.70408343194097833</v>
      </c>
      <c r="I40" s="13">
        <f t="shared" si="11"/>
        <v>0.20177666096574964</v>
      </c>
      <c r="J40" s="13">
        <f t="shared" si="11"/>
        <v>0.79822333903425047</v>
      </c>
      <c r="K40" s="13">
        <f t="shared" si="11"/>
        <v>0.15187998134413788</v>
      </c>
      <c r="L40" s="13">
        <f t="shared" si="11"/>
        <v>0.856557795397203</v>
      </c>
      <c r="M40" s="14">
        <f t="shared" si="11"/>
        <v>3.9625427996051354</v>
      </c>
      <c r="N40" s="14">
        <f t="shared" si="11"/>
        <v>4.1776477663531706</v>
      </c>
      <c r="O40" s="14">
        <f t="shared" si="11"/>
        <v>4.1455097793829543</v>
      </c>
      <c r="P40" s="15">
        <f t="shared" si="11"/>
        <v>8.4000060064521639E-2</v>
      </c>
      <c r="Q40" s="15">
        <f t="shared" si="11"/>
        <v>0.91599993993547846</v>
      </c>
      <c r="R40" s="14">
        <f t="shared" si="11"/>
        <v>3.821070018954388</v>
      </c>
      <c r="S40" s="14">
        <f t="shared" si="11"/>
        <v>4.145894407971169</v>
      </c>
      <c r="T40" s="14">
        <f t="shared" si="11"/>
        <v>4.1139521130755252</v>
      </c>
      <c r="U40" s="14">
        <f t="shared" si="11"/>
        <v>3.4586838722622799</v>
      </c>
      <c r="V40" s="14">
        <f t="shared" si="11"/>
        <v>3.293019208286601</v>
      </c>
      <c r="W40" s="14">
        <f t="shared" si="11"/>
        <v>3.0610174915875028</v>
      </c>
      <c r="X40" s="14">
        <f t="shared" si="11"/>
        <v>3.2787476141906313</v>
      </c>
      <c r="Y40" s="14">
        <f t="shared" si="11"/>
        <v>3.1307518304270316</v>
      </c>
      <c r="Z40" s="14">
        <f t="shared" si="11"/>
        <v>3.5738167056693513</v>
      </c>
      <c r="AA40" s="14">
        <f t="shared" si="11"/>
        <v>3.4503340992661999</v>
      </c>
      <c r="AB40" s="14">
        <f t="shared" si="11"/>
        <v>3.7330829191029324</v>
      </c>
      <c r="AC40" s="14">
        <f t="shared" si="11"/>
        <v>3.8452850494394752</v>
      </c>
      <c r="AD40" s="14">
        <f t="shared" si="11"/>
        <v>3.0306967488821379</v>
      </c>
      <c r="AE40" s="14">
        <f t="shared" si="11"/>
        <v>3.6275662301414253</v>
      </c>
      <c r="AF40" s="14">
        <f t="shared" si="11"/>
        <v>3.5215071000266693</v>
      </c>
      <c r="AG40" s="14">
        <f t="shared" si="11"/>
        <v>3.9613414649127567</v>
      </c>
      <c r="AH40" s="14">
        <f t="shared" si="11"/>
        <v>3.5503042062411518</v>
      </c>
      <c r="AI40" s="14">
        <f t="shared" si="11"/>
        <v>4.1073334449923484</v>
      </c>
      <c r="AJ40" s="15">
        <f t="shared" si="11"/>
        <v>0.3019034209780822</v>
      </c>
      <c r="AK40" s="15">
        <f t="shared" si="11"/>
        <v>0.69809657902191791</v>
      </c>
      <c r="AL40" s="14">
        <f t="shared" si="11"/>
        <v>4.2133632511164079</v>
      </c>
      <c r="AM40" s="14">
        <f t="shared" si="11"/>
        <v>4.3808650068146742</v>
      </c>
      <c r="AN40" s="14">
        <f t="shared" si="11"/>
        <v>4.2654312557037803</v>
      </c>
      <c r="AO40" s="14">
        <f t="shared" si="11"/>
        <v>3.0422990921486144</v>
      </c>
      <c r="AP40" s="14">
        <f t="shared" si="11"/>
        <v>2.9674778335483234</v>
      </c>
      <c r="AQ40" s="14">
        <f t="shared" si="11"/>
        <v>3.0443956051187104</v>
      </c>
      <c r="AR40" s="14">
        <f t="shared" si="11"/>
        <v>3.4810011384888027</v>
      </c>
      <c r="AS40" s="14">
        <f t="shared" si="11"/>
        <v>3.2198750568661225</v>
      </c>
      <c r="AT40" s="14">
        <f t="shared" si="11"/>
        <v>3.6647133129441158</v>
      </c>
      <c r="AU40" s="15">
        <f t="shared" si="11"/>
        <v>0.38028886183703786</v>
      </c>
      <c r="AV40" s="15">
        <f t="shared" si="11"/>
        <v>0.61971113816296219</v>
      </c>
      <c r="AW40" s="14">
        <f t="shared" si="11"/>
        <v>3.4796328770102476</v>
      </c>
      <c r="AX40" s="14">
        <f t="shared" si="11"/>
        <v>3.3610914761129562</v>
      </c>
      <c r="AY40" s="14">
        <f t="shared" si="11"/>
        <v>4.2488559091748517</v>
      </c>
      <c r="AZ40" s="15">
        <f t="shared" si="11"/>
        <v>0.25923644714878952</v>
      </c>
      <c r="BA40" s="15">
        <f t="shared" si="11"/>
        <v>0.74076355285121032</v>
      </c>
      <c r="BB40" s="14">
        <f t="shared" si="11"/>
        <v>3.9107972756984539</v>
      </c>
      <c r="BC40" s="14">
        <f t="shared" si="11"/>
        <v>3.5180318113501472</v>
      </c>
      <c r="BD40" s="14">
        <f t="shared" si="11"/>
        <v>3.7557985825522078</v>
      </c>
      <c r="BE40" s="14">
        <f t="shared" si="11"/>
        <v>3.7039981834175029</v>
      </c>
      <c r="BF40" s="14">
        <f t="shared" si="11"/>
        <v>3.9790141731884163</v>
      </c>
      <c r="BG40" s="14">
        <f t="shared" si="11"/>
        <v>3.75736473503957</v>
      </c>
      <c r="BH40" s="14">
        <f t="shared" si="11"/>
        <v>3.7447832780770809</v>
      </c>
      <c r="BI40" s="14">
        <f t="shared" si="11"/>
        <v>3.8049438942957234</v>
      </c>
      <c r="BJ40" s="14">
        <f t="shared" si="11"/>
        <v>3.8218011216669519</v>
      </c>
      <c r="BK40" s="14">
        <f t="shared" si="11"/>
        <v>4.3209705979502271</v>
      </c>
      <c r="BL40" s="14">
        <f t="shared" si="11"/>
        <v>4.5340997480219389</v>
      </c>
      <c r="BM40" s="14">
        <f t="shared" si="11"/>
        <v>3.1714793922830085</v>
      </c>
      <c r="BN40" s="14">
        <f t="shared" si="11"/>
        <v>3.5921243073589233</v>
      </c>
      <c r="BO40" s="14">
        <f t="shared" ref="BO40:DY40" si="12">AVERAGE(BO6:BO38)</f>
        <v>3.466057123058087</v>
      </c>
      <c r="BP40" s="14">
        <f t="shared" si="12"/>
        <v>3.608986221668252</v>
      </c>
      <c r="BQ40" s="14">
        <f t="shared" si="12"/>
        <v>4.1333671663325928</v>
      </c>
      <c r="BR40" s="14">
        <f t="shared" si="12"/>
        <v>3.7879159349764713</v>
      </c>
      <c r="BS40" s="14">
        <f t="shared" si="12"/>
        <v>3.8414626335816968</v>
      </c>
      <c r="BT40" s="14">
        <f t="shared" si="12"/>
        <v>3.8098248053534927</v>
      </c>
      <c r="BU40" s="14">
        <f t="shared" si="12"/>
        <v>3.9440837360722734</v>
      </c>
      <c r="BV40" s="14">
        <f t="shared" si="12"/>
        <v>3.9424371631924404</v>
      </c>
      <c r="BW40" s="14">
        <f t="shared" si="12"/>
        <v>3.8587981826360664</v>
      </c>
      <c r="BX40" s="14">
        <f t="shared" si="12"/>
        <v>3.9481254903290015</v>
      </c>
      <c r="BY40" s="14">
        <f t="shared" si="12"/>
        <v>3.5440757499873308</v>
      </c>
      <c r="BZ40" s="14">
        <f t="shared" si="12"/>
        <v>3.6721351220680063</v>
      </c>
      <c r="CA40" s="14">
        <f t="shared" si="12"/>
        <v>3.5602157965998771</v>
      </c>
      <c r="CB40" s="14">
        <f t="shared" si="12"/>
        <v>4.5992050185775799</v>
      </c>
      <c r="CC40" s="14">
        <f t="shared" si="12"/>
        <v>4.6155239918395914</v>
      </c>
      <c r="CD40" s="14">
        <f t="shared" si="12"/>
        <v>4.0326931098226328</v>
      </c>
      <c r="CE40" s="14">
        <f t="shared" si="12"/>
        <v>4.0886561146615117</v>
      </c>
      <c r="CF40" s="14">
        <f t="shared" si="12"/>
        <v>4.8278468793301741</v>
      </c>
      <c r="CG40" s="14">
        <f t="shared" si="12"/>
        <v>4.666957279284575</v>
      </c>
      <c r="CH40" s="14">
        <f t="shared" si="12"/>
        <v>4.5440223960680868</v>
      </c>
      <c r="CI40" s="14">
        <f t="shared" si="12"/>
        <v>0.14806387142198293</v>
      </c>
      <c r="CJ40" s="14">
        <f t="shared" si="12"/>
        <v>0.67108135694069682</v>
      </c>
      <c r="CK40" s="14">
        <f t="shared" si="12"/>
        <v>0.15844026822169358</v>
      </c>
      <c r="CL40" s="14">
        <f t="shared" si="12"/>
        <v>2.2291320365614407E-2</v>
      </c>
      <c r="CM40" s="14">
        <f t="shared" si="12"/>
        <v>4.3394890148309511</v>
      </c>
      <c r="CN40" s="14">
        <f t="shared" si="12"/>
        <v>4.1332611545847957</v>
      </c>
      <c r="CO40" s="14">
        <f t="shared" si="12"/>
        <v>3.9772925601452971</v>
      </c>
      <c r="CP40" s="14">
        <f t="shared" si="12"/>
        <v>3.9574943575526405</v>
      </c>
      <c r="CQ40" s="20">
        <f t="shared" si="12"/>
        <v>0.25539492355240362</v>
      </c>
      <c r="CR40" s="20">
        <f t="shared" si="12"/>
        <v>0.82699053565804936</v>
      </c>
      <c r="CS40" s="20">
        <f t="shared" si="12"/>
        <v>0.15499931010764409</v>
      </c>
      <c r="CT40" s="20">
        <f t="shared" si="12"/>
        <v>0.1414464920783024</v>
      </c>
      <c r="CU40" s="20">
        <f t="shared" si="12"/>
        <v>0.43845518716743953</v>
      </c>
      <c r="CV40" s="20">
        <f t="shared" si="12"/>
        <v>0.26337342913501716</v>
      </c>
      <c r="CW40" s="14">
        <f t="shared" si="12"/>
        <v>4.5203269116485556</v>
      </c>
      <c r="CX40" s="14">
        <f t="shared" si="12"/>
        <v>4.3755573208956733</v>
      </c>
      <c r="CY40" s="14">
        <f t="shared" si="12"/>
        <v>4.1231637396094269</v>
      </c>
      <c r="CZ40" s="15">
        <f t="shared" si="12"/>
        <v>0.19177505336374032</v>
      </c>
      <c r="DA40" s="15">
        <f t="shared" si="12"/>
        <v>0.80822494663625966</v>
      </c>
      <c r="DB40" s="14">
        <f t="shared" si="12"/>
        <v>3.7286972351017145</v>
      </c>
      <c r="DC40" s="14">
        <f t="shared" si="12"/>
        <v>3.9873091263493512</v>
      </c>
      <c r="DD40" s="14">
        <f t="shared" si="12"/>
        <v>3.9049558165096561</v>
      </c>
      <c r="DE40" s="23">
        <f t="shared" si="12"/>
        <v>0.18265155477598777</v>
      </c>
      <c r="DF40" s="23">
        <f t="shared" si="12"/>
        <v>0.81734844522401251</v>
      </c>
      <c r="DG40" s="14">
        <f t="shared" si="12"/>
        <v>3.7496540819321869</v>
      </c>
      <c r="DH40" s="14">
        <f t="shared" si="12"/>
        <v>3.9607432456616625</v>
      </c>
      <c r="DI40" s="14">
        <f t="shared" si="12"/>
        <v>3.8871054446234723</v>
      </c>
      <c r="DJ40" s="14">
        <f t="shared" si="12"/>
        <v>4.4162439932120217</v>
      </c>
      <c r="DK40" s="14">
        <f t="shared" si="12"/>
        <v>4.441013713320495</v>
      </c>
      <c r="DL40" s="14">
        <f t="shared" si="12"/>
        <v>3.967228419722304</v>
      </c>
      <c r="DM40" s="14">
        <f t="shared" si="12"/>
        <v>3.9214673386912962</v>
      </c>
      <c r="DN40" s="14">
        <f t="shared" si="12"/>
        <v>4.0135911962082993</v>
      </c>
      <c r="DO40" s="14">
        <f t="shared" si="12"/>
        <v>4.0844194794180577</v>
      </c>
      <c r="DP40" s="15">
        <f t="shared" si="12"/>
        <v>0.14505383198325625</v>
      </c>
      <c r="DQ40" s="15">
        <f t="shared" si="12"/>
        <v>0.32078728786634469</v>
      </c>
      <c r="DR40" s="15">
        <f t="shared" si="12"/>
        <v>0.33678298440480497</v>
      </c>
      <c r="DS40" s="15">
        <f t="shared" si="12"/>
        <v>7.655446105262366E-2</v>
      </c>
      <c r="DT40" s="15">
        <f t="shared" si="12"/>
        <v>0.12069357380561592</v>
      </c>
      <c r="DU40" s="14">
        <f t="shared" si="12"/>
        <v>4.7951970667614354</v>
      </c>
      <c r="DV40" s="14">
        <f t="shared" si="12"/>
        <v>4.544705325334311</v>
      </c>
      <c r="DW40" s="14">
        <f t="shared" si="12"/>
        <v>4.6174962647492261</v>
      </c>
      <c r="DX40" s="14">
        <f t="shared" si="12"/>
        <v>5.0014757355898833</v>
      </c>
      <c r="DY40" s="14">
        <f t="shared" si="12"/>
        <v>4.6768043944260427</v>
      </c>
    </row>
    <row r="41" spans="1:209" x14ac:dyDescent="0.3">
      <c r="A41" s="21" t="s">
        <v>129</v>
      </c>
      <c r="B41" s="13">
        <f>AVERAGE(B6,B8:B12,B14:B26,B30:B38)</f>
        <v>7.296577210745149E-3</v>
      </c>
      <c r="C41" s="13">
        <f t="shared" ref="C41:BN41" si="13">AVERAGE(C6,C8:C12,C14:C26,C30:C38)</f>
        <v>6.9216542832941194E-2</v>
      </c>
      <c r="D41" s="13">
        <f t="shared" si="13"/>
        <v>0.36130266325976468</v>
      </c>
      <c r="E41" s="13">
        <f t="shared" si="13"/>
        <v>0.48802618560059885</v>
      </c>
      <c r="F41" s="13">
        <f t="shared" si="13"/>
        <v>7.6422663863041709E-2</v>
      </c>
      <c r="G41" s="13">
        <f t="shared" si="13"/>
        <v>0.31010790016841799</v>
      </c>
      <c r="H41" s="13">
        <f t="shared" si="13"/>
        <v>0.68989209983158195</v>
      </c>
      <c r="I41" s="13">
        <f t="shared" si="13"/>
        <v>0.20933891499299714</v>
      </c>
      <c r="J41" s="13">
        <f t="shared" si="13"/>
        <v>0.79066108500700294</v>
      </c>
      <c r="K41" s="13">
        <f t="shared" si="13"/>
        <v>0.15355998017814651</v>
      </c>
      <c r="L41" s="13">
        <f t="shared" si="13"/>
        <v>0.84644001982185335</v>
      </c>
      <c r="M41" s="14">
        <f t="shared" si="13"/>
        <v>3.9246662607732157</v>
      </c>
      <c r="N41" s="14">
        <f t="shared" si="13"/>
        <v>4.1184498805417711</v>
      </c>
      <c r="O41" s="14">
        <f t="shared" si="13"/>
        <v>4.0783357447265161</v>
      </c>
      <c r="P41" s="15">
        <f t="shared" si="13"/>
        <v>8.4000060064521639E-2</v>
      </c>
      <c r="Q41" s="15">
        <f t="shared" si="13"/>
        <v>0.91599993993547846</v>
      </c>
      <c r="R41" s="14">
        <f t="shared" si="13"/>
        <v>3.8308002732481587</v>
      </c>
      <c r="S41" s="14">
        <f t="shared" si="13"/>
        <v>4.1313081136928318</v>
      </c>
      <c r="T41" s="14">
        <f t="shared" si="13"/>
        <v>4.0775289102064667</v>
      </c>
      <c r="U41" s="14">
        <f t="shared" si="13"/>
        <v>3.4096758285661801</v>
      </c>
      <c r="V41" s="14">
        <f t="shared" si="13"/>
        <v>3.2353104842193758</v>
      </c>
      <c r="W41" s="14">
        <f t="shared" si="13"/>
        <v>3.0066675116259867</v>
      </c>
      <c r="X41" s="14">
        <f t="shared" si="13"/>
        <v>3.238878536732066</v>
      </c>
      <c r="Y41" s="14">
        <f t="shared" si="13"/>
        <v>3.0233495214690271</v>
      </c>
      <c r="Z41" s="14">
        <f t="shared" si="13"/>
        <v>3.4920678484749259</v>
      </c>
      <c r="AA41" s="14">
        <f t="shared" si="13"/>
        <v>3.3381892583973736</v>
      </c>
      <c r="AB41" s="14">
        <f t="shared" si="13"/>
        <v>3.7229999072970665</v>
      </c>
      <c r="AC41" s="14">
        <f t="shared" si="13"/>
        <v>3.8284063261677681</v>
      </c>
      <c r="AD41" s="14">
        <f t="shared" si="13"/>
        <v>2.9936073171922382</v>
      </c>
      <c r="AE41" s="14">
        <f t="shared" si="13"/>
        <v>3.6013928300367684</v>
      </c>
      <c r="AF41" s="14">
        <f t="shared" si="13"/>
        <v>3.4442504927849553</v>
      </c>
      <c r="AG41" s="14">
        <f t="shared" si="13"/>
        <v>3.8931079073093309</v>
      </c>
      <c r="AH41" s="14">
        <f t="shared" si="13"/>
        <v>3.4978955838326731</v>
      </c>
      <c r="AI41" s="14">
        <f t="shared" si="13"/>
        <v>4.067275955951076</v>
      </c>
      <c r="AJ41" s="15">
        <f t="shared" si="13"/>
        <v>0.31066519164731898</v>
      </c>
      <c r="AK41" s="15">
        <f t="shared" si="13"/>
        <v>0.68933480835268102</v>
      </c>
      <c r="AL41" s="14">
        <f t="shared" si="13"/>
        <v>4.156828599115836</v>
      </c>
      <c r="AM41" s="14">
        <f t="shared" si="13"/>
        <v>4.289443271297757</v>
      </c>
      <c r="AN41" s="14">
        <f t="shared" si="13"/>
        <v>4.164933279277462</v>
      </c>
      <c r="AO41" s="14">
        <f t="shared" si="13"/>
        <v>2.8925395762907984</v>
      </c>
      <c r="AP41" s="14">
        <f t="shared" si="13"/>
        <v>2.8519764262737888</v>
      </c>
      <c r="AQ41" s="14">
        <f t="shared" si="13"/>
        <v>2.9170350028920162</v>
      </c>
      <c r="AR41" s="14">
        <f t="shared" si="13"/>
        <v>3.3027254972645297</v>
      </c>
      <c r="AS41" s="14">
        <f t="shared" si="13"/>
        <v>3.1360609680116189</v>
      </c>
      <c r="AT41" s="14">
        <f t="shared" si="13"/>
        <v>3.5877025043986808</v>
      </c>
      <c r="AU41" s="15">
        <f t="shared" si="13"/>
        <v>0.4054389601419538</v>
      </c>
      <c r="AV41" s="15">
        <f t="shared" si="13"/>
        <v>0.59456103985804631</v>
      </c>
      <c r="AW41" s="14">
        <f t="shared" si="13"/>
        <v>3.456254118197724</v>
      </c>
      <c r="AX41" s="14">
        <f t="shared" si="13"/>
        <v>3.3264355702915309</v>
      </c>
      <c r="AY41" s="14">
        <f t="shared" si="13"/>
        <v>4.1969077865463573</v>
      </c>
      <c r="AZ41" s="15">
        <f t="shared" si="13"/>
        <v>0.28257388496711672</v>
      </c>
      <c r="BA41" s="15">
        <f t="shared" si="13"/>
        <v>0.71742611503288312</v>
      </c>
      <c r="BB41" s="14">
        <f t="shared" si="13"/>
        <v>3.8816131426701537</v>
      </c>
      <c r="BC41" s="14">
        <f t="shared" si="13"/>
        <v>3.444286691699765</v>
      </c>
      <c r="BD41" s="14">
        <f t="shared" si="13"/>
        <v>3.6764473404588722</v>
      </c>
      <c r="BE41" s="14">
        <f t="shared" si="13"/>
        <v>3.5445090150279506</v>
      </c>
      <c r="BF41" s="14">
        <f t="shared" si="13"/>
        <v>3.8463939626738832</v>
      </c>
      <c r="BG41" s="14">
        <f t="shared" si="13"/>
        <v>3.6651181297039783</v>
      </c>
      <c r="BH41" s="14">
        <f t="shared" si="13"/>
        <v>3.6146940695444925</v>
      </c>
      <c r="BI41" s="14">
        <f t="shared" si="13"/>
        <v>3.6486590974801545</v>
      </c>
      <c r="BJ41" s="14">
        <f t="shared" si="13"/>
        <v>3.6460674315402573</v>
      </c>
      <c r="BK41" s="14">
        <f t="shared" si="13"/>
        <v>4.2109975777744149</v>
      </c>
      <c r="BL41" s="14">
        <f t="shared" si="13"/>
        <v>4.4726605562633255</v>
      </c>
      <c r="BM41" s="14">
        <f t="shared" si="13"/>
        <v>3.0655906210555433</v>
      </c>
      <c r="BN41" s="14">
        <f t="shared" si="13"/>
        <v>3.5170069104817583</v>
      </c>
      <c r="BO41" s="14">
        <f t="shared" ref="BO41:DY41" si="14">AVERAGE(BO6,BO8:BO12,BO14:BO26,BO30:BO38)</f>
        <v>3.3882542399713791</v>
      </c>
      <c r="BP41" s="14">
        <f t="shared" si="14"/>
        <v>3.5497917325851818</v>
      </c>
      <c r="BQ41" s="14">
        <f t="shared" si="14"/>
        <v>4.0802890985489713</v>
      </c>
      <c r="BR41" s="14">
        <f t="shared" si="14"/>
        <v>3.762636243780964</v>
      </c>
      <c r="BS41" s="14">
        <f t="shared" si="14"/>
        <v>3.8132051123832751</v>
      </c>
      <c r="BT41" s="14">
        <f t="shared" si="14"/>
        <v>3.7752293118970282</v>
      </c>
      <c r="BU41" s="14">
        <f t="shared" si="14"/>
        <v>3.9451878690992435</v>
      </c>
      <c r="BV41" s="14">
        <f t="shared" si="14"/>
        <v>3.8753856235145752</v>
      </c>
      <c r="BW41" s="14">
        <f t="shared" si="14"/>
        <v>3.7949607882370278</v>
      </c>
      <c r="BX41" s="14">
        <f t="shared" si="14"/>
        <v>3.8892379559942114</v>
      </c>
      <c r="BY41" s="14">
        <f t="shared" si="14"/>
        <v>3.494591226088521</v>
      </c>
      <c r="BZ41" s="14">
        <f t="shared" si="14"/>
        <v>3.6008118387310764</v>
      </c>
      <c r="CA41" s="14">
        <f t="shared" si="14"/>
        <v>3.5148593997785236</v>
      </c>
      <c r="CB41" s="14">
        <f t="shared" si="14"/>
        <v>4.4991756492157542</v>
      </c>
      <c r="CC41" s="14">
        <f t="shared" si="14"/>
        <v>4.5120073473024869</v>
      </c>
      <c r="CD41" s="14">
        <f t="shared" si="14"/>
        <v>3.9129567741425997</v>
      </c>
      <c r="CE41" s="14">
        <f t="shared" si="14"/>
        <v>3.9586542516056618</v>
      </c>
      <c r="CF41" s="14">
        <f t="shared" si="14"/>
        <v>4.7869970589391686</v>
      </c>
      <c r="CG41" s="14">
        <f t="shared" si="14"/>
        <v>4.6022381172795619</v>
      </c>
      <c r="CH41" s="14">
        <f t="shared" si="14"/>
        <v>4.4704934359189785</v>
      </c>
      <c r="CI41" s="14">
        <f t="shared" si="14"/>
        <v>0.14640464760361271</v>
      </c>
      <c r="CJ41" s="14">
        <f t="shared" si="14"/>
        <v>0.66980194052968944</v>
      </c>
      <c r="CK41" s="14">
        <f t="shared" si="14"/>
        <v>0.15934541301043173</v>
      </c>
      <c r="CL41" s="14">
        <f t="shared" si="14"/>
        <v>2.4302818833037386E-2</v>
      </c>
      <c r="CM41" s="14">
        <f t="shared" si="14"/>
        <v>4.2735762581206718</v>
      </c>
      <c r="CN41" s="14">
        <f t="shared" si="14"/>
        <v>4.0749440044560936</v>
      </c>
      <c r="CO41" s="14">
        <f t="shared" si="14"/>
        <v>3.91944712735337</v>
      </c>
      <c r="CP41" s="14">
        <f t="shared" si="14"/>
        <v>3.9211693343364753</v>
      </c>
      <c r="CQ41" s="20">
        <f t="shared" si="14"/>
        <v>0.2591066987155311</v>
      </c>
      <c r="CR41" s="20">
        <f t="shared" si="14"/>
        <v>0.80806911206256993</v>
      </c>
      <c r="CS41" s="20">
        <f t="shared" si="14"/>
        <v>0.16219219666641518</v>
      </c>
      <c r="CT41" s="20">
        <f t="shared" si="14"/>
        <v>0.14026149635480237</v>
      </c>
      <c r="CU41" s="20">
        <f t="shared" si="14"/>
        <v>0.42987335630404988</v>
      </c>
      <c r="CV41" s="20">
        <f t="shared" si="14"/>
        <v>0.26752827474880675</v>
      </c>
      <c r="CW41" s="14">
        <f t="shared" si="14"/>
        <v>4.4627824911282374</v>
      </c>
      <c r="CX41" s="14">
        <f t="shared" si="14"/>
        <v>4.3071118531759272</v>
      </c>
      <c r="CY41" s="14">
        <f t="shared" si="14"/>
        <v>4.0505226956614893</v>
      </c>
      <c r="CZ41" s="15">
        <f t="shared" si="14"/>
        <v>0.19373668738785954</v>
      </c>
      <c r="DA41" s="15">
        <f t="shared" si="14"/>
        <v>0.80626331261214046</v>
      </c>
      <c r="DB41" s="14">
        <f t="shared" si="14"/>
        <v>3.708777863603792</v>
      </c>
      <c r="DC41" s="14">
        <f t="shared" si="14"/>
        <v>3.9208073361039544</v>
      </c>
      <c r="DD41" s="14">
        <f t="shared" si="14"/>
        <v>3.825846983226509</v>
      </c>
      <c r="DE41" s="15">
        <f t="shared" si="14"/>
        <v>0.18152772225837691</v>
      </c>
      <c r="DF41" s="15">
        <f t="shared" si="14"/>
        <v>0.81847227774162312</v>
      </c>
      <c r="DG41" s="14">
        <f t="shared" si="14"/>
        <v>3.7380795512447356</v>
      </c>
      <c r="DH41" s="14">
        <f t="shared" si="14"/>
        <v>3.8853837184154476</v>
      </c>
      <c r="DI41" s="14">
        <f t="shared" si="14"/>
        <v>3.7971163384077475</v>
      </c>
      <c r="DJ41" s="14">
        <f t="shared" si="14"/>
        <v>4.333369596366186</v>
      </c>
      <c r="DK41" s="14">
        <f t="shared" si="14"/>
        <v>4.405670952223562</v>
      </c>
      <c r="DL41" s="14">
        <f t="shared" si="14"/>
        <v>3.8934793074857472</v>
      </c>
      <c r="DM41" s="14">
        <f t="shared" si="14"/>
        <v>3.8784003973467511</v>
      </c>
      <c r="DN41" s="14">
        <f t="shared" si="14"/>
        <v>3.9808107440606912</v>
      </c>
      <c r="DO41" s="14">
        <f t="shared" si="14"/>
        <v>3.9732694555261219</v>
      </c>
      <c r="DP41" s="15">
        <f t="shared" si="14"/>
        <v>0.14116850364903172</v>
      </c>
      <c r="DQ41" s="15">
        <f t="shared" si="14"/>
        <v>0.32575507340853022</v>
      </c>
      <c r="DR41" s="15">
        <f t="shared" si="14"/>
        <v>0.33586419202144563</v>
      </c>
      <c r="DS41" s="15">
        <f t="shared" si="14"/>
        <v>7.4401681612514828E-2</v>
      </c>
      <c r="DT41" s="15">
        <f t="shared" si="14"/>
        <v>0.12265985611980985</v>
      </c>
      <c r="DU41" s="14">
        <f t="shared" si="14"/>
        <v>4.7619782484417135</v>
      </c>
      <c r="DV41" s="14">
        <f t="shared" si="14"/>
        <v>4.5027045613333918</v>
      </c>
      <c r="DW41" s="14">
        <f t="shared" si="14"/>
        <v>4.5799330058107151</v>
      </c>
      <c r="DX41" s="14">
        <f t="shared" si="14"/>
        <v>4.9581937698043017</v>
      </c>
      <c r="DY41" s="14">
        <f t="shared" si="14"/>
        <v>4.6142537507642416</v>
      </c>
    </row>
    <row r="42" spans="1:209" x14ac:dyDescent="0.3">
      <c r="A42" s="21" t="s">
        <v>130</v>
      </c>
      <c r="B42" s="13">
        <f>AVERAGE(B11:B12,B21, B19,B32)</f>
        <v>9.2303723723008661E-3</v>
      </c>
      <c r="C42" s="13">
        <f t="shared" ref="C42:BN42" si="15">AVERAGE(C11:C12,C21, C19,C32)</f>
        <v>7.4613153559906387E-2</v>
      </c>
      <c r="D42" s="13">
        <f t="shared" si="15"/>
        <v>0.31928590220240405</v>
      </c>
      <c r="E42" s="13">
        <f t="shared" si="15"/>
        <v>0.52168543290718916</v>
      </c>
      <c r="F42" s="13">
        <f t="shared" si="15"/>
        <v>7.5185138958199615E-2</v>
      </c>
      <c r="G42" s="13">
        <f t="shared" si="15"/>
        <v>0.2904638683460416</v>
      </c>
      <c r="H42" s="13">
        <f t="shared" si="15"/>
        <v>0.70953613165395846</v>
      </c>
      <c r="I42" s="13">
        <f t="shared" si="15"/>
        <v>0.22895289632570451</v>
      </c>
      <c r="J42" s="13">
        <f t="shared" si="15"/>
        <v>0.77104710367429552</v>
      </c>
      <c r="K42" s="13">
        <f t="shared" si="15"/>
        <v>0.16521739130434782</v>
      </c>
      <c r="L42" s="13">
        <f t="shared" si="15"/>
        <v>0.83478260869565224</v>
      </c>
      <c r="M42" s="14">
        <f t="shared" si="15"/>
        <v>3.712608695652174</v>
      </c>
      <c r="N42" s="14">
        <f t="shared" si="15"/>
        <v>3.7507246376811594</v>
      </c>
      <c r="O42" s="14">
        <f t="shared" si="15"/>
        <v>3.7494202898550726</v>
      </c>
      <c r="P42" s="15">
        <f t="shared" si="15"/>
        <v>8.5106382978723402E-2</v>
      </c>
      <c r="Q42" s="15">
        <f t="shared" si="15"/>
        <v>0.91489361702127658</v>
      </c>
      <c r="R42" s="14">
        <f t="shared" si="15"/>
        <v>3.7969843541610886</v>
      </c>
      <c r="S42" s="14">
        <f t="shared" si="15"/>
        <v>4.0054295483845577</v>
      </c>
      <c r="T42" s="14">
        <f t="shared" si="15"/>
        <v>3.9329719223533863</v>
      </c>
      <c r="U42" s="14">
        <f t="shared" si="15"/>
        <v>3.5677827818811432</v>
      </c>
      <c r="V42" s="14">
        <f t="shared" si="15"/>
        <v>3.4352733241257831</v>
      </c>
      <c r="W42" s="14">
        <f t="shared" si="15"/>
        <v>3.1903622970836083</v>
      </c>
      <c r="X42" s="14">
        <f t="shared" si="15"/>
        <v>3.4059564843171399</v>
      </c>
      <c r="Y42" s="14">
        <f t="shared" si="15"/>
        <v>3.0110647972716937</v>
      </c>
      <c r="Z42" s="14">
        <f t="shared" si="15"/>
        <v>3.4747488868178529</v>
      </c>
      <c r="AA42" s="14">
        <f t="shared" si="15"/>
        <v>3.4896825396825393</v>
      </c>
      <c r="AB42" s="14">
        <f t="shared" si="15"/>
        <v>3.721656660949114</v>
      </c>
      <c r="AC42" s="14">
        <f t="shared" si="15"/>
        <v>3.8114000857632933</v>
      </c>
      <c r="AD42" s="14">
        <f t="shared" si="15"/>
        <v>3.1443932246998285</v>
      </c>
      <c r="AE42" s="14">
        <f t="shared" si="15"/>
        <v>3.5817788736420808</v>
      </c>
      <c r="AF42" s="14">
        <f t="shared" si="15"/>
        <v>3.6808992939427716</v>
      </c>
      <c r="AG42" s="14">
        <f t="shared" si="15"/>
        <v>4.1122454966848565</v>
      </c>
      <c r="AH42" s="14">
        <f t="shared" si="15"/>
        <v>3.6621527574044732</v>
      </c>
      <c r="AI42" s="14">
        <f t="shared" si="15"/>
        <v>4.1534202702967011</v>
      </c>
      <c r="AJ42" s="15">
        <f t="shared" si="15"/>
        <v>0.25061468212153143</v>
      </c>
      <c r="AK42" s="15">
        <f t="shared" si="15"/>
        <v>0.74938531787846863</v>
      </c>
      <c r="AL42" s="14">
        <f t="shared" si="15"/>
        <v>4.1957232658696997</v>
      </c>
      <c r="AM42" s="14">
        <f t="shared" si="15"/>
        <v>4.2357690490897868</v>
      </c>
      <c r="AN42" s="14">
        <f t="shared" si="15"/>
        <v>4.3554158642491192</v>
      </c>
      <c r="AO42" s="14">
        <f t="shared" si="15"/>
        <v>2.9193582745306883</v>
      </c>
      <c r="AP42" s="14">
        <f t="shared" si="15"/>
        <v>3.0254760464379338</v>
      </c>
      <c r="AQ42" s="14">
        <f t="shared" si="15"/>
        <v>2.8160679476468951</v>
      </c>
      <c r="AR42" s="14">
        <f t="shared" si="15"/>
        <v>3.323690476190476</v>
      </c>
      <c r="AS42" s="14">
        <f t="shared" si="15"/>
        <v>3.100915200915201</v>
      </c>
      <c r="AT42" s="14">
        <f t="shared" si="15"/>
        <v>3.6430355475523539</v>
      </c>
      <c r="AU42" s="15">
        <f t="shared" si="15"/>
        <v>0.40311890838206627</v>
      </c>
      <c r="AV42" s="15">
        <f t="shared" si="15"/>
        <v>0.59688109161793379</v>
      </c>
      <c r="AW42" s="14">
        <f t="shared" si="15"/>
        <v>3.5827386648439279</v>
      </c>
      <c r="AX42" s="14">
        <f t="shared" si="15"/>
        <v>3.3537085137085136</v>
      </c>
      <c r="AY42" s="14">
        <f t="shared" si="15"/>
        <v>4.1631799194957093</v>
      </c>
      <c r="AZ42" s="15">
        <f t="shared" si="15"/>
        <v>0.16165577342047929</v>
      </c>
      <c r="BA42" s="15">
        <f t="shared" si="15"/>
        <v>0.83834422657952068</v>
      </c>
      <c r="BB42" s="14">
        <f t="shared" si="15"/>
        <v>4.0403658232803101</v>
      </c>
      <c r="BC42" s="14">
        <f t="shared" si="15"/>
        <v>3.5882905709168114</v>
      </c>
      <c r="BD42" s="14">
        <f t="shared" si="15"/>
        <v>3.7664346464538632</v>
      </c>
      <c r="BE42" s="14">
        <f t="shared" si="15"/>
        <v>3.7048651348471666</v>
      </c>
      <c r="BF42" s="14">
        <f t="shared" si="15"/>
        <v>3.834079501427277</v>
      </c>
      <c r="BG42" s="14">
        <f t="shared" si="15"/>
        <v>3.7736534590710251</v>
      </c>
      <c r="BH42" s="14">
        <f t="shared" si="15"/>
        <v>3.7675028635734593</v>
      </c>
      <c r="BI42" s="14">
        <f t="shared" si="15"/>
        <v>3.7457655350978136</v>
      </c>
      <c r="BJ42" s="14">
        <f t="shared" si="15"/>
        <v>3.8715184357289614</v>
      </c>
      <c r="BK42" s="14">
        <f t="shared" si="15"/>
        <v>4.3839385121743595</v>
      </c>
      <c r="BL42" s="14">
        <f t="shared" si="15"/>
        <v>4.6360467438990636</v>
      </c>
      <c r="BM42" s="14">
        <f t="shared" si="15"/>
        <v>3.2198343523273829</v>
      </c>
      <c r="BN42" s="14">
        <f t="shared" si="15"/>
        <v>3.5833803925121943</v>
      </c>
      <c r="BO42" s="14">
        <f t="shared" ref="BO42:DY42" si="16">AVERAGE(BO11:BO12,BO21, BO19,BO32)</f>
        <v>3.4727839603773489</v>
      </c>
      <c r="BP42" s="14">
        <f t="shared" si="16"/>
        <v>3.6551252894907051</v>
      </c>
      <c r="BQ42" s="14">
        <f t="shared" si="16"/>
        <v>3.976355006294888</v>
      </c>
      <c r="BR42" s="14">
        <f t="shared" si="16"/>
        <v>3.7639626983927621</v>
      </c>
      <c r="BS42" s="14">
        <f t="shared" si="16"/>
        <v>3.7022601375232953</v>
      </c>
      <c r="BT42" s="14">
        <f t="shared" si="16"/>
        <v>3.7755406813376036</v>
      </c>
      <c r="BU42" s="14">
        <f t="shared" si="16"/>
        <v>3.8902325186562043</v>
      </c>
      <c r="BV42" s="14">
        <f t="shared" si="16"/>
        <v>3.8746595110316036</v>
      </c>
      <c r="BW42" s="14">
        <f t="shared" si="16"/>
        <v>3.7662181784056785</v>
      </c>
      <c r="BX42" s="14">
        <f t="shared" si="16"/>
        <v>4.0666513281592378</v>
      </c>
      <c r="BY42" s="14">
        <f t="shared" si="16"/>
        <v>3.640332512315271</v>
      </c>
      <c r="BZ42" s="14">
        <f t="shared" si="16"/>
        <v>3.6555115299493108</v>
      </c>
      <c r="CA42" s="14">
        <f t="shared" si="16"/>
        <v>3.5331192671455698</v>
      </c>
      <c r="CB42" s="14">
        <f t="shared" si="16"/>
        <v>4.5530008743853951</v>
      </c>
      <c r="CC42" s="14">
        <f t="shared" si="16"/>
        <v>4.4437923111076136</v>
      </c>
      <c r="CD42" s="14">
        <f t="shared" si="16"/>
        <v>3.8520918845498686</v>
      </c>
      <c r="CE42" s="14">
        <f t="shared" si="16"/>
        <v>3.9334921612231115</v>
      </c>
      <c r="CF42" s="14">
        <f t="shared" si="16"/>
        <v>4.9782303471859057</v>
      </c>
      <c r="CG42" s="14">
        <f t="shared" si="16"/>
        <v>4.7646401020796487</v>
      </c>
      <c r="CH42" s="14">
        <f t="shared" si="16"/>
        <v>4.5655980209111275</v>
      </c>
      <c r="CI42" s="14">
        <f t="shared" si="16"/>
        <v>0.16955655859156446</v>
      </c>
      <c r="CJ42" s="14">
        <f t="shared" si="16"/>
        <v>0.6610090745494569</v>
      </c>
      <c r="CK42" s="14">
        <f t="shared" si="16"/>
        <v>0.13548863155457563</v>
      </c>
      <c r="CL42" s="14">
        <f t="shared" si="16"/>
        <v>3.3945735304403195E-2</v>
      </c>
      <c r="CM42" s="14">
        <f t="shared" si="16"/>
        <v>4.3570104031185251</v>
      </c>
      <c r="CN42" s="14">
        <f t="shared" si="16"/>
        <v>4.1955335567510366</v>
      </c>
      <c r="CO42" s="14">
        <f t="shared" si="16"/>
        <v>4.0479363880898402</v>
      </c>
      <c r="CP42" s="14">
        <f t="shared" si="16"/>
        <v>4.0336231595341054</v>
      </c>
      <c r="CQ42" s="20">
        <f t="shared" si="16"/>
        <v>0.22915775551336715</v>
      </c>
      <c r="CR42" s="20">
        <f t="shared" si="16"/>
        <v>0.86250534669197987</v>
      </c>
      <c r="CS42" s="20">
        <f t="shared" si="16"/>
        <v>0.23356714258000344</v>
      </c>
      <c r="CT42" s="20">
        <f t="shared" si="16"/>
        <v>0.25698148750030908</v>
      </c>
      <c r="CU42" s="20">
        <f t="shared" si="16"/>
        <v>0.33304145488847114</v>
      </c>
      <c r="CV42" s="20">
        <f t="shared" si="16"/>
        <v>0.17640991503121631</v>
      </c>
      <c r="CW42" s="14">
        <f t="shared" si="16"/>
        <v>4.4289857105286234</v>
      </c>
      <c r="CX42" s="14">
        <f t="shared" si="16"/>
        <v>4.1860015690329782</v>
      </c>
      <c r="CY42" s="14">
        <f t="shared" si="16"/>
        <v>4.0337166562779716</v>
      </c>
      <c r="CZ42" s="15">
        <f t="shared" si="16"/>
        <v>0.19538986163027083</v>
      </c>
      <c r="DA42" s="15">
        <f t="shared" si="16"/>
        <v>0.80461013836972928</v>
      </c>
      <c r="DB42" s="14">
        <f t="shared" si="16"/>
        <v>3.7310528559249789</v>
      </c>
      <c r="DC42" s="14">
        <f t="shared" si="16"/>
        <v>3.8522755590530524</v>
      </c>
      <c r="DD42" s="14">
        <f t="shared" si="16"/>
        <v>3.7463817299495057</v>
      </c>
      <c r="DE42" s="15">
        <f t="shared" si="16"/>
        <v>0.16239316239316237</v>
      </c>
      <c r="DF42" s="15">
        <f t="shared" si="16"/>
        <v>0.83760683760683763</v>
      </c>
      <c r="DG42" s="14">
        <f t="shared" si="16"/>
        <v>3.518251863079449</v>
      </c>
      <c r="DH42" s="14">
        <f t="shared" si="16"/>
        <v>3.5791124584228036</v>
      </c>
      <c r="DI42" s="14">
        <f t="shared" si="16"/>
        <v>3.5089617279272454</v>
      </c>
      <c r="DJ42" s="14">
        <f t="shared" si="16"/>
        <v>4.3788765056850156</v>
      </c>
      <c r="DK42" s="14">
        <f t="shared" si="16"/>
        <v>4.4280141843971634</v>
      </c>
      <c r="DL42" s="14">
        <f t="shared" si="16"/>
        <v>3.8300486999117132</v>
      </c>
      <c r="DM42" s="14">
        <f t="shared" si="16"/>
        <v>3.7471024682283507</v>
      </c>
      <c r="DN42" s="14">
        <f t="shared" si="16"/>
        <v>3.9279140382440239</v>
      </c>
      <c r="DO42" s="14">
        <f t="shared" si="16"/>
        <v>4.2026794915836483</v>
      </c>
      <c r="DP42" s="15">
        <f t="shared" si="16"/>
        <v>0.12689404586793501</v>
      </c>
      <c r="DQ42" s="15">
        <f t="shared" si="16"/>
        <v>0.30889367828769815</v>
      </c>
      <c r="DR42" s="15">
        <f t="shared" si="16"/>
        <v>0.36833900061370239</v>
      </c>
      <c r="DS42" s="15">
        <f t="shared" si="16"/>
        <v>0.10072241481771771</v>
      </c>
      <c r="DT42" s="15">
        <f t="shared" si="16"/>
        <v>9.5150860412946764E-2</v>
      </c>
      <c r="DU42" s="14">
        <f t="shared" si="16"/>
        <v>4.7018392218632732</v>
      </c>
      <c r="DV42" s="14">
        <f t="shared" si="16"/>
        <v>4.4931668540779608</v>
      </c>
      <c r="DW42" s="14">
        <f t="shared" si="16"/>
        <v>4.6325772672369983</v>
      </c>
      <c r="DX42" s="14">
        <f t="shared" si="16"/>
        <v>4.9305810895473625</v>
      </c>
      <c r="DY42" s="14">
        <f t="shared" si="16"/>
        <v>4.6237948744479995</v>
      </c>
    </row>
    <row r="43" spans="1:209" x14ac:dyDescent="0.3">
      <c r="A43" s="21" t="s">
        <v>131</v>
      </c>
      <c r="B43" s="13">
        <f>AVERAGE(B8,B10,B20,B24,B26,B30,B34,B36:B37)</f>
        <v>5.0776271824522967E-3</v>
      </c>
      <c r="C43" s="13">
        <f t="shared" ref="C43:BN43" si="17">AVERAGE(C8,C10,C20,C24,C26,C30,C34,C36:C37)</f>
        <v>5.5430050666434257E-2</v>
      </c>
      <c r="D43" s="13">
        <f t="shared" si="17"/>
        <v>0.34982904394447512</v>
      </c>
      <c r="E43" s="13">
        <f t="shared" si="17"/>
        <v>0.5040988799109013</v>
      </c>
      <c r="F43" s="13">
        <f t="shared" si="17"/>
        <v>8.5184459086010592E-2</v>
      </c>
      <c r="G43" s="13">
        <f t="shared" si="17"/>
        <v>0.30865412271213427</v>
      </c>
      <c r="H43" s="13">
        <f t="shared" si="17"/>
        <v>0.69134587728786578</v>
      </c>
      <c r="I43" s="13">
        <f t="shared" si="17"/>
        <v>0.21586597917506181</v>
      </c>
      <c r="J43" s="13">
        <f t="shared" si="17"/>
        <v>0.7841340208249381</v>
      </c>
      <c r="K43" s="13">
        <f t="shared" si="17"/>
        <v>0.16072031039136303</v>
      </c>
      <c r="L43" s="13">
        <f t="shared" si="17"/>
        <v>0.83927968960863686</v>
      </c>
      <c r="M43" s="14">
        <f t="shared" si="17"/>
        <v>3.9969428200129959</v>
      </c>
      <c r="N43" s="14">
        <f t="shared" si="17"/>
        <v>4.2916687909231763</v>
      </c>
      <c r="O43" s="14">
        <f t="shared" si="17"/>
        <v>4.2250715999400201</v>
      </c>
      <c r="P43" s="15">
        <f t="shared" si="17"/>
        <v>7.8803209067657781E-2</v>
      </c>
      <c r="Q43" s="15">
        <f t="shared" si="17"/>
        <v>0.92119679093234219</v>
      </c>
      <c r="R43" s="14">
        <f t="shared" si="17"/>
        <v>3.9192541520279431</v>
      </c>
      <c r="S43" s="14">
        <f t="shared" si="17"/>
        <v>4.2455064359292622</v>
      </c>
      <c r="T43" s="14">
        <f t="shared" si="17"/>
        <v>4.2240971792551276</v>
      </c>
      <c r="U43" s="14">
        <f t="shared" si="17"/>
        <v>3.3851026555099129</v>
      </c>
      <c r="V43" s="14">
        <f t="shared" si="17"/>
        <v>3.1603015685179487</v>
      </c>
      <c r="W43" s="14">
        <f t="shared" si="17"/>
        <v>2.9707127356565084</v>
      </c>
      <c r="X43" s="14">
        <f t="shared" si="17"/>
        <v>3.1114427528106225</v>
      </c>
      <c r="Y43" s="14">
        <f t="shared" si="17"/>
        <v>2.8877654389286729</v>
      </c>
      <c r="Z43" s="14">
        <f t="shared" si="17"/>
        <v>3.4278288966652024</v>
      </c>
      <c r="AA43" s="14">
        <f t="shared" si="17"/>
        <v>3.113912584582998</v>
      </c>
      <c r="AB43" s="14">
        <f t="shared" si="17"/>
        <v>3.6135985588163515</v>
      </c>
      <c r="AC43" s="14">
        <f t="shared" si="17"/>
        <v>3.7462487097527295</v>
      </c>
      <c r="AD43" s="14">
        <f t="shared" si="17"/>
        <v>2.8673635496648671</v>
      </c>
      <c r="AE43" s="14">
        <f t="shared" si="17"/>
        <v>3.5070462199421413</v>
      </c>
      <c r="AF43" s="14">
        <f t="shared" si="17"/>
        <v>3.252420976960654</v>
      </c>
      <c r="AG43" s="14">
        <f t="shared" si="17"/>
        <v>3.7537851271893001</v>
      </c>
      <c r="AH43" s="14">
        <f t="shared" si="17"/>
        <v>3.3642525554195157</v>
      </c>
      <c r="AI43" s="14">
        <f t="shared" si="17"/>
        <v>3.9472292774167759</v>
      </c>
      <c r="AJ43" s="15">
        <f t="shared" si="17"/>
        <v>0.24821017480491345</v>
      </c>
      <c r="AK43" s="15">
        <f t="shared" si="17"/>
        <v>0.75178982519508664</v>
      </c>
      <c r="AL43" s="14">
        <f t="shared" si="17"/>
        <v>4.2391396057157316</v>
      </c>
      <c r="AM43" s="14">
        <f t="shared" si="17"/>
        <v>4.4213966242932496</v>
      </c>
      <c r="AN43" s="14">
        <f t="shared" si="17"/>
        <v>4.0849870386239164</v>
      </c>
      <c r="AO43" s="14">
        <f t="shared" si="17"/>
        <v>2.815415038824681</v>
      </c>
      <c r="AP43" s="14">
        <f t="shared" si="17"/>
        <v>2.6924356580953486</v>
      </c>
      <c r="AQ43" s="14">
        <f t="shared" si="17"/>
        <v>3.0038065639843539</v>
      </c>
      <c r="AR43" s="14">
        <f t="shared" si="17"/>
        <v>3.237690284861495</v>
      </c>
      <c r="AS43" s="14">
        <f t="shared" si="17"/>
        <v>3.0055723215956087</v>
      </c>
      <c r="AT43" s="14">
        <f t="shared" si="17"/>
        <v>3.6165068208025914</v>
      </c>
      <c r="AU43" s="15">
        <f t="shared" si="17"/>
        <v>0.3853886780602151</v>
      </c>
      <c r="AV43" s="15">
        <f t="shared" si="17"/>
        <v>0.61461132193978485</v>
      </c>
      <c r="AW43" s="14">
        <f t="shared" si="17"/>
        <v>3.4034319953026344</v>
      </c>
      <c r="AX43" s="14">
        <f t="shared" si="17"/>
        <v>3.2867940986779915</v>
      </c>
      <c r="AY43" s="14">
        <f t="shared" si="17"/>
        <v>4.2344903805553846</v>
      </c>
      <c r="AZ43" s="15">
        <f t="shared" si="17"/>
        <v>0.30672041078067414</v>
      </c>
      <c r="BA43" s="15">
        <f t="shared" si="17"/>
        <v>0.69327958921932598</v>
      </c>
      <c r="BB43" s="14">
        <f t="shared" si="17"/>
        <v>3.9113132587212167</v>
      </c>
      <c r="BC43" s="14">
        <f t="shared" si="17"/>
        <v>3.5471052260796094</v>
      </c>
      <c r="BD43" s="14">
        <f t="shared" si="17"/>
        <v>3.7726576810579164</v>
      </c>
      <c r="BE43" s="14">
        <f t="shared" si="17"/>
        <v>3.5797474092058383</v>
      </c>
      <c r="BF43" s="14">
        <f t="shared" si="17"/>
        <v>3.9826471255792537</v>
      </c>
      <c r="BG43" s="14">
        <f t="shared" si="17"/>
        <v>3.6790348242817168</v>
      </c>
      <c r="BH43" s="14">
        <f t="shared" si="17"/>
        <v>3.572084993993565</v>
      </c>
      <c r="BI43" s="14">
        <f t="shared" si="17"/>
        <v>3.682035612830048</v>
      </c>
      <c r="BJ43" s="14">
        <f t="shared" si="17"/>
        <v>3.663823995088817</v>
      </c>
      <c r="BK43" s="14">
        <f t="shared" si="17"/>
        <v>4.2060915410038957</v>
      </c>
      <c r="BL43" s="14">
        <f t="shared" si="17"/>
        <v>4.5430778870525037</v>
      </c>
      <c r="BM43" s="14">
        <f t="shared" si="17"/>
        <v>3.0672626405761849</v>
      </c>
      <c r="BN43" s="14">
        <f t="shared" si="17"/>
        <v>3.5184235420745607</v>
      </c>
      <c r="BO43" s="14">
        <f t="shared" ref="BO43:DY43" si="18">AVERAGE(BO8,BO10,BO20,BO24,BO26,BO30,BO34,BO36:BO37)</f>
        <v>3.3496215510707739</v>
      </c>
      <c r="BP43" s="14">
        <f t="shared" si="18"/>
        <v>3.5369551115878761</v>
      </c>
      <c r="BQ43" s="14">
        <f t="shared" si="18"/>
        <v>4.118330191706506</v>
      </c>
      <c r="BR43" s="14">
        <f t="shared" si="18"/>
        <v>3.7742366542507861</v>
      </c>
      <c r="BS43" s="14">
        <f t="shared" si="18"/>
        <v>3.8176703827109488</v>
      </c>
      <c r="BT43" s="14">
        <f t="shared" si="18"/>
        <v>3.8122730921607539</v>
      </c>
      <c r="BU43" s="14">
        <f t="shared" si="18"/>
        <v>4.0236308782873627</v>
      </c>
      <c r="BV43" s="14">
        <f t="shared" si="18"/>
        <v>3.8822024130177066</v>
      </c>
      <c r="BW43" s="14">
        <f t="shared" si="18"/>
        <v>3.7921176162338162</v>
      </c>
      <c r="BX43" s="14">
        <f t="shared" si="18"/>
        <v>3.7824054064790786</v>
      </c>
      <c r="BY43" s="14">
        <f t="shared" si="18"/>
        <v>3.4177227757025483</v>
      </c>
      <c r="BZ43" s="14">
        <f t="shared" si="18"/>
        <v>3.5443994979061291</v>
      </c>
      <c r="CA43" s="14">
        <f t="shared" si="18"/>
        <v>3.4924692395448083</v>
      </c>
      <c r="CB43" s="14">
        <f t="shared" si="18"/>
        <v>4.4789600144492105</v>
      </c>
      <c r="CC43" s="14">
        <f t="shared" si="18"/>
        <v>4.4838712067278141</v>
      </c>
      <c r="CD43" s="14">
        <f t="shared" si="18"/>
        <v>4.0184927599862057</v>
      </c>
      <c r="CE43" s="14">
        <f t="shared" si="18"/>
        <v>4.0719887964789558</v>
      </c>
      <c r="CF43" s="14">
        <f t="shared" si="18"/>
        <v>5.0457326177602617</v>
      </c>
      <c r="CG43" s="14">
        <f t="shared" si="18"/>
        <v>4.7604654819838892</v>
      </c>
      <c r="CH43" s="14">
        <f t="shared" si="18"/>
        <v>4.6552673778199898</v>
      </c>
      <c r="CI43" s="14">
        <f t="shared" si="18"/>
        <v>0.12554731929463006</v>
      </c>
      <c r="CJ43" s="14">
        <f t="shared" si="18"/>
        <v>0.68386661386389624</v>
      </c>
      <c r="CK43" s="14">
        <f t="shared" si="18"/>
        <v>0.16816136120397515</v>
      </c>
      <c r="CL43" s="14">
        <f t="shared" si="18"/>
        <v>2.1973034454120074E-2</v>
      </c>
      <c r="CM43" s="14">
        <f t="shared" si="18"/>
        <v>4.2917292403873768</v>
      </c>
      <c r="CN43" s="14">
        <f t="shared" si="18"/>
        <v>4.094665046271678</v>
      </c>
      <c r="CO43" s="14">
        <f t="shared" si="18"/>
        <v>3.9420353298469655</v>
      </c>
      <c r="CP43" s="14">
        <f t="shared" si="18"/>
        <v>3.9402725217119237</v>
      </c>
      <c r="CQ43" s="20">
        <f t="shared" si="18"/>
        <v>0.23673978251572439</v>
      </c>
      <c r="CR43" s="20">
        <f t="shared" si="18"/>
        <v>0.79285269029874117</v>
      </c>
      <c r="CS43" s="20">
        <f t="shared" si="18"/>
        <v>0.10507277768421681</v>
      </c>
      <c r="CT43" s="20">
        <f t="shared" si="18"/>
        <v>0.10329617766222211</v>
      </c>
      <c r="CU43" s="20">
        <f t="shared" si="18"/>
        <v>0.46200664270811626</v>
      </c>
      <c r="CV43" s="20">
        <f t="shared" si="18"/>
        <v>0.32919037416766711</v>
      </c>
      <c r="CW43" s="14">
        <f t="shared" si="18"/>
        <v>4.4753469682743452</v>
      </c>
      <c r="CX43" s="14">
        <f t="shared" si="18"/>
        <v>4.3138145727897586</v>
      </c>
      <c r="CY43" s="14">
        <f t="shared" si="18"/>
        <v>4.0838446378514517</v>
      </c>
      <c r="CZ43" s="15">
        <f t="shared" si="18"/>
        <v>0.16533421130585332</v>
      </c>
      <c r="DA43" s="15">
        <f t="shared" si="18"/>
        <v>0.83466578869414676</v>
      </c>
      <c r="DB43" s="14">
        <f t="shared" si="18"/>
        <v>3.7223274401842832</v>
      </c>
      <c r="DC43" s="14">
        <f t="shared" si="18"/>
        <v>3.9357409926679758</v>
      </c>
      <c r="DD43" s="14">
        <f t="shared" si="18"/>
        <v>3.8785862395064643</v>
      </c>
      <c r="DE43" s="15">
        <f t="shared" si="18"/>
        <v>0.15640880691566836</v>
      </c>
      <c r="DF43" s="15">
        <f t="shared" si="18"/>
        <v>0.84359119308433173</v>
      </c>
      <c r="DG43" s="14">
        <f t="shared" si="18"/>
        <v>3.8178155340240219</v>
      </c>
      <c r="DH43" s="14">
        <f t="shared" si="18"/>
        <v>3.976473024512055</v>
      </c>
      <c r="DI43" s="14">
        <f t="shared" si="18"/>
        <v>3.9174459307452594</v>
      </c>
      <c r="DJ43" s="14">
        <f t="shared" si="18"/>
        <v>4.4367171713430986</v>
      </c>
      <c r="DK43" s="14">
        <f t="shared" si="18"/>
        <v>4.5399528862160583</v>
      </c>
      <c r="DL43" s="14">
        <f t="shared" si="18"/>
        <v>3.9933411835422401</v>
      </c>
      <c r="DM43" s="14">
        <f t="shared" si="18"/>
        <v>3.9175509949227423</v>
      </c>
      <c r="DN43" s="14">
        <f t="shared" si="18"/>
        <v>3.9853722208013664</v>
      </c>
      <c r="DO43" s="14">
        <f t="shared" si="18"/>
        <v>3.9820341929875398</v>
      </c>
      <c r="DP43" s="15">
        <f t="shared" si="18"/>
        <v>0.13459628460602435</v>
      </c>
      <c r="DQ43" s="15">
        <f t="shared" si="18"/>
        <v>0.32760539575382946</v>
      </c>
      <c r="DR43" s="15">
        <f t="shared" si="18"/>
        <v>0.35012113833182856</v>
      </c>
      <c r="DS43" s="15">
        <f t="shared" si="18"/>
        <v>8.0740897905074271E-2</v>
      </c>
      <c r="DT43" s="15">
        <f t="shared" si="18"/>
        <v>0.10646746014960999</v>
      </c>
      <c r="DU43" s="14">
        <f t="shared" si="18"/>
        <v>4.8435406365490969</v>
      </c>
      <c r="DV43" s="14">
        <f t="shared" si="18"/>
        <v>4.5471077542645126</v>
      </c>
      <c r="DW43" s="14">
        <f t="shared" si="18"/>
        <v>4.6000274721681489</v>
      </c>
      <c r="DX43" s="14">
        <f t="shared" si="18"/>
        <v>5.0224240502845365</v>
      </c>
      <c r="DY43" s="14">
        <f t="shared" si="18"/>
        <v>4.6874326716555332</v>
      </c>
    </row>
    <row r="44" spans="1:209" x14ac:dyDescent="0.3">
      <c r="A44" s="21" t="s">
        <v>132</v>
      </c>
      <c r="B44" s="13">
        <f>AVERAGE(B6,B14,B17:B18,B23,B31,B35)</f>
        <v>1.0812320403806391E-2</v>
      </c>
      <c r="C44" s="13">
        <f t="shared" ref="C44:BN44" si="19">AVERAGE(C6,C14,C17:C18,C23,C31,C35)</f>
        <v>6.9209800269030522E-2</v>
      </c>
      <c r="D44" s="13">
        <f t="shared" si="19"/>
        <v>0.38615523518055112</v>
      </c>
      <c r="E44" s="13">
        <f t="shared" si="19"/>
        <v>0.46966155510969421</v>
      </c>
      <c r="F44" s="13">
        <f t="shared" si="19"/>
        <v>7.4048203361064852E-2</v>
      </c>
      <c r="G44" s="13">
        <f t="shared" si="19"/>
        <v>0.30912032507733356</v>
      </c>
      <c r="H44" s="13">
        <f t="shared" si="19"/>
        <v>0.69087967492266644</v>
      </c>
      <c r="I44" s="13">
        <f t="shared" si="19"/>
        <v>0.22780661480425102</v>
      </c>
      <c r="J44" s="13">
        <f t="shared" si="19"/>
        <v>0.77219338519574887</v>
      </c>
      <c r="K44" s="13">
        <f t="shared" si="19"/>
        <v>0.13848238482384825</v>
      </c>
      <c r="L44" s="13">
        <f t="shared" si="19"/>
        <v>0.86151761517615177</v>
      </c>
      <c r="M44" s="14">
        <f t="shared" si="19"/>
        <v>3.7372207419553192</v>
      </c>
      <c r="N44" s="14">
        <f t="shared" si="19"/>
        <v>3.8565357406820824</v>
      </c>
      <c r="O44" s="14">
        <f t="shared" si="19"/>
        <v>3.8325005279273574</v>
      </c>
      <c r="P44" s="15">
        <f t="shared" si="19"/>
        <v>8.3195454038545377E-2</v>
      </c>
      <c r="Q44" s="15">
        <f t="shared" si="19"/>
        <v>0.91680454596145466</v>
      </c>
      <c r="R44" s="14">
        <f t="shared" si="19"/>
        <v>3.6765250376314822</v>
      </c>
      <c r="S44" s="14">
        <f t="shared" si="19"/>
        <v>3.9872933358014619</v>
      </c>
      <c r="T44" s="14">
        <f t="shared" si="19"/>
        <v>3.9239692652500069</v>
      </c>
      <c r="U44" s="14">
        <f t="shared" si="19"/>
        <v>3.0877468241942316</v>
      </c>
      <c r="V44" s="14">
        <f t="shared" si="19"/>
        <v>2.8732170210597729</v>
      </c>
      <c r="W44" s="14">
        <f t="shared" si="19"/>
        <v>2.7486246956284055</v>
      </c>
      <c r="X44" s="14">
        <f t="shared" si="19"/>
        <v>2.9671818397829717</v>
      </c>
      <c r="Y44" s="14">
        <f t="shared" si="19"/>
        <v>2.8926455009011569</v>
      </c>
      <c r="Z44" s="14">
        <f t="shared" si="19"/>
        <v>3.3554635978585723</v>
      </c>
      <c r="AA44" s="14">
        <f t="shared" si="19"/>
        <v>3.2606483336341405</v>
      </c>
      <c r="AB44" s="14">
        <f t="shared" si="19"/>
        <v>3.6432863922826324</v>
      </c>
      <c r="AC44" s="14">
        <f t="shared" si="19"/>
        <v>3.6947371635278121</v>
      </c>
      <c r="AD44" s="14">
        <f t="shared" si="19"/>
        <v>2.8030226513841083</v>
      </c>
      <c r="AE44" s="14">
        <f t="shared" si="19"/>
        <v>3.3779184784780862</v>
      </c>
      <c r="AF44" s="14">
        <f t="shared" si="19"/>
        <v>3.2782462223512385</v>
      </c>
      <c r="AG44" s="14">
        <f t="shared" si="19"/>
        <v>3.7162110593761186</v>
      </c>
      <c r="AH44" s="14">
        <f t="shared" si="19"/>
        <v>3.3299671701948665</v>
      </c>
      <c r="AI44" s="14">
        <f t="shared" si="19"/>
        <v>3.9229266353486429</v>
      </c>
      <c r="AJ44" s="15">
        <f t="shared" si="19"/>
        <v>0.19978381096028158</v>
      </c>
      <c r="AK44" s="15">
        <f t="shared" si="19"/>
        <v>0.80021618903971847</v>
      </c>
      <c r="AL44" s="14">
        <f t="shared" si="19"/>
        <v>3.8414176269580769</v>
      </c>
      <c r="AM44" s="14">
        <f t="shared" si="19"/>
        <v>3.9911536349563006</v>
      </c>
      <c r="AN44" s="14">
        <f t="shared" si="19"/>
        <v>3.8909580331575211</v>
      </c>
      <c r="AO44" s="14">
        <f t="shared" si="19"/>
        <v>2.6901482789747098</v>
      </c>
      <c r="AP44" s="14">
        <f t="shared" si="19"/>
        <v>2.6729231910151765</v>
      </c>
      <c r="AQ44" s="14">
        <f t="shared" si="19"/>
        <v>2.7884844892234057</v>
      </c>
      <c r="AR44" s="14">
        <f t="shared" si="19"/>
        <v>3.2195142772833569</v>
      </c>
      <c r="AS44" s="14">
        <f t="shared" si="19"/>
        <v>3.0210321048726985</v>
      </c>
      <c r="AT44" s="14">
        <f t="shared" si="19"/>
        <v>3.3676447804987926</v>
      </c>
      <c r="AU44" s="15">
        <f t="shared" si="19"/>
        <v>0.25968034730685252</v>
      </c>
      <c r="AV44" s="15">
        <f t="shared" si="19"/>
        <v>0.74031965269314748</v>
      </c>
      <c r="AW44" s="14">
        <f t="shared" si="19"/>
        <v>3.3483371262199584</v>
      </c>
      <c r="AX44" s="14">
        <f t="shared" si="19"/>
        <v>3.2279683973439321</v>
      </c>
      <c r="AY44" s="14">
        <f t="shared" si="19"/>
        <v>4.1231262275844998</v>
      </c>
      <c r="AZ44" s="15">
        <f t="shared" si="19"/>
        <v>0.2130136903802286</v>
      </c>
      <c r="BA44" s="15">
        <f t="shared" si="19"/>
        <v>0.78698630961977145</v>
      </c>
      <c r="BB44" s="14">
        <f t="shared" si="19"/>
        <v>3.7768921974494316</v>
      </c>
      <c r="BC44" s="14">
        <f t="shared" si="19"/>
        <v>3.4342734184934764</v>
      </c>
      <c r="BD44" s="14">
        <f t="shared" si="19"/>
        <v>3.6472140462907925</v>
      </c>
      <c r="BE44" s="14">
        <f t="shared" si="19"/>
        <v>3.5967728346681187</v>
      </c>
      <c r="BF44" s="14">
        <f t="shared" si="19"/>
        <v>3.7782201159387823</v>
      </c>
      <c r="BG44" s="14">
        <f t="shared" si="19"/>
        <v>3.561790376053914</v>
      </c>
      <c r="BH44" s="14">
        <f t="shared" si="19"/>
        <v>3.5124222036511314</v>
      </c>
      <c r="BI44" s="14">
        <f t="shared" si="19"/>
        <v>3.5545720518494184</v>
      </c>
      <c r="BJ44" s="14">
        <f t="shared" si="19"/>
        <v>3.5579998620218141</v>
      </c>
      <c r="BK44" s="14">
        <f t="shared" si="19"/>
        <v>4.1991036905859529</v>
      </c>
      <c r="BL44" s="14">
        <f t="shared" si="19"/>
        <v>4.3660231833031444</v>
      </c>
      <c r="BM44" s="14">
        <f t="shared" si="19"/>
        <v>2.8260114531365268</v>
      </c>
      <c r="BN44" s="14">
        <f t="shared" si="19"/>
        <v>3.3624493722870632</v>
      </c>
      <c r="BO44" s="14">
        <f t="shared" ref="BO44:DY44" si="20">AVERAGE(BO6,BO14,BO17:BO18,BO23,BO31,BO35)</f>
        <v>3.2344168211355346</v>
      </c>
      <c r="BP44" s="14">
        <f t="shared" si="20"/>
        <v>3.394093933857135</v>
      </c>
      <c r="BQ44" s="14">
        <f t="shared" si="20"/>
        <v>3.946844451364155</v>
      </c>
      <c r="BR44" s="14">
        <f t="shared" si="20"/>
        <v>3.5873564763265633</v>
      </c>
      <c r="BS44" s="14">
        <f t="shared" si="20"/>
        <v>3.6718959464261922</v>
      </c>
      <c r="BT44" s="14">
        <f t="shared" si="20"/>
        <v>3.5920332674339313</v>
      </c>
      <c r="BU44" s="14">
        <f t="shared" si="20"/>
        <v>3.825119469522658</v>
      </c>
      <c r="BV44" s="14">
        <f t="shared" si="20"/>
        <v>3.6975159882676221</v>
      </c>
      <c r="BW44" s="14">
        <f t="shared" si="20"/>
        <v>3.6463970438082378</v>
      </c>
      <c r="BX44" s="14">
        <f t="shared" si="20"/>
        <v>3.760839640244547</v>
      </c>
      <c r="BY44" s="14">
        <f t="shared" si="20"/>
        <v>3.3090869512005021</v>
      </c>
      <c r="BZ44" s="14">
        <f t="shared" si="20"/>
        <v>3.4876062443533891</v>
      </c>
      <c r="CA44" s="14">
        <f t="shared" si="20"/>
        <v>3.3954916240027733</v>
      </c>
      <c r="CB44" s="14">
        <f t="shared" si="20"/>
        <v>4.5031453423985379</v>
      </c>
      <c r="CC44" s="14">
        <f t="shared" si="20"/>
        <v>4.4744365915062083</v>
      </c>
      <c r="CD44" s="14">
        <f t="shared" si="20"/>
        <v>3.7678044622988618</v>
      </c>
      <c r="CE44" s="14">
        <f t="shared" si="20"/>
        <v>3.8406474285249117</v>
      </c>
      <c r="CF44" s="14">
        <f t="shared" si="20"/>
        <v>4.3573138343640858</v>
      </c>
      <c r="CG44" s="14">
        <f t="shared" si="20"/>
        <v>4.3460669982497544</v>
      </c>
      <c r="CH44" s="14">
        <f t="shared" si="20"/>
        <v>4.1968952082089412</v>
      </c>
      <c r="CI44" s="14">
        <f t="shared" si="20"/>
        <v>0.15586523371747057</v>
      </c>
      <c r="CJ44" s="14">
        <f t="shared" si="20"/>
        <v>0.66825083049363521</v>
      </c>
      <c r="CK44" s="14">
        <f t="shared" si="20"/>
        <v>0.1575929346228431</v>
      </c>
      <c r="CL44" s="14">
        <f t="shared" si="20"/>
        <v>1.8291001166051195E-2</v>
      </c>
      <c r="CM44" s="14">
        <f t="shared" si="20"/>
        <v>4.155786214827943</v>
      </c>
      <c r="CN44" s="14">
        <f t="shared" si="20"/>
        <v>3.9178910188297214</v>
      </c>
      <c r="CO44" s="14">
        <f t="shared" si="20"/>
        <v>3.7371499681075946</v>
      </c>
      <c r="CP44" s="14">
        <f t="shared" si="20"/>
        <v>3.7668686633292823</v>
      </c>
      <c r="CQ44" s="20">
        <f t="shared" si="20"/>
        <v>0.24207043896055344</v>
      </c>
      <c r="CR44" s="20">
        <f t="shared" si="20"/>
        <v>0.86167403487968375</v>
      </c>
      <c r="CS44" s="20">
        <f t="shared" si="20"/>
        <v>0.17270464335813565</v>
      </c>
      <c r="CT44" s="20">
        <f t="shared" si="20"/>
        <v>0.13220205764955317</v>
      </c>
      <c r="CU44" s="20">
        <f t="shared" si="20"/>
        <v>0.45114101387063871</v>
      </c>
      <c r="CV44" s="20">
        <f t="shared" si="20"/>
        <v>0.24395228512167244</v>
      </c>
      <c r="CW44" s="14">
        <f t="shared" si="20"/>
        <v>4.3893535581677066</v>
      </c>
      <c r="CX44" s="14">
        <f t="shared" si="20"/>
        <v>4.2600488583432377</v>
      </c>
      <c r="CY44" s="14">
        <f t="shared" si="20"/>
        <v>3.9636131886544206</v>
      </c>
      <c r="CZ44" s="15">
        <f t="shared" si="20"/>
        <v>0.10344524173305686</v>
      </c>
      <c r="DA44" s="15">
        <f t="shared" si="20"/>
        <v>0.89655475826694309</v>
      </c>
      <c r="DB44" s="14">
        <f t="shared" si="20"/>
        <v>3.529209807523547</v>
      </c>
      <c r="DC44" s="14">
        <f t="shared" si="20"/>
        <v>3.7591205976344861</v>
      </c>
      <c r="DD44" s="14">
        <f t="shared" si="20"/>
        <v>3.6343697228107539</v>
      </c>
      <c r="DE44" s="15">
        <f t="shared" si="20"/>
        <v>0.13455320086417649</v>
      </c>
      <c r="DF44" s="15">
        <f t="shared" si="20"/>
        <v>0.86544679913582345</v>
      </c>
      <c r="DG44" s="14">
        <f t="shared" si="20"/>
        <v>3.6316221738567509</v>
      </c>
      <c r="DH44" s="14">
        <f t="shared" si="20"/>
        <v>3.7643827209375993</v>
      </c>
      <c r="DI44" s="14">
        <f t="shared" si="20"/>
        <v>3.6507015372241338</v>
      </c>
      <c r="DJ44" s="14">
        <f t="shared" si="20"/>
        <v>4.1839624182415491</v>
      </c>
      <c r="DK44" s="14">
        <f t="shared" si="20"/>
        <v>4.2572998992814659</v>
      </c>
      <c r="DL44" s="14">
        <f t="shared" si="20"/>
        <v>3.7423779914193069</v>
      </c>
      <c r="DM44" s="14">
        <f t="shared" si="20"/>
        <v>3.7656744699313363</v>
      </c>
      <c r="DN44" s="14">
        <f t="shared" si="20"/>
        <v>3.8419600415314381</v>
      </c>
      <c r="DO44" s="14">
        <f t="shared" si="20"/>
        <v>3.7373242202665851</v>
      </c>
      <c r="DP44" s="15">
        <f t="shared" si="20"/>
        <v>0.16693056925450037</v>
      </c>
      <c r="DQ44" s="15">
        <f t="shared" si="20"/>
        <v>0.29973922386025226</v>
      </c>
      <c r="DR44" s="15">
        <f t="shared" si="20"/>
        <v>0.32056700487188694</v>
      </c>
      <c r="DS44" s="15">
        <f t="shared" si="20"/>
        <v>7.0350083437977537E-2</v>
      </c>
      <c r="DT44" s="15">
        <f t="shared" si="20"/>
        <v>0.14241311857538294</v>
      </c>
      <c r="DU44" s="14">
        <f t="shared" si="20"/>
        <v>4.7140604856674093</v>
      </c>
      <c r="DV44" s="14">
        <f t="shared" si="20"/>
        <v>4.4769373423732448</v>
      </c>
      <c r="DW44" s="14">
        <f t="shared" si="20"/>
        <v>4.5278763686742041</v>
      </c>
      <c r="DX44" s="14">
        <f t="shared" si="20"/>
        <v>4.9297575151448578</v>
      </c>
      <c r="DY44" s="14">
        <f t="shared" si="20"/>
        <v>4.5882174441489116</v>
      </c>
    </row>
    <row r="45" spans="1:209" x14ac:dyDescent="0.3">
      <c r="A45" s="21" t="s">
        <v>133</v>
      </c>
      <c r="B45" s="13">
        <f>AVERAGE(B9,B15:B16,B22, B25,B33,B38)</f>
        <v>4.9354946489073726E-3</v>
      </c>
      <c r="C45" s="13">
        <f t="shared" ref="C45:BN45" si="21">AVERAGE(C9,C15:C16,C22, C25,C33,C38)</f>
        <v>8.3108099346390171E-2</v>
      </c>
      <c r="D45" s="13">
        <f t="shared" si="21"/>
        <v>0.38262012265370071</v>
      </c>
      <c r="E45" s="13">
        <f t="shared" si="21"/>
        <v>0.45997195600409252</v>
      </c>
      <c r="F45" s="13">
        <f t="shared" si="21"/>
        <v>6.8541744905424667E-2</v>
      </c>
      <c r="G45" s="13">
        <f t="shared" si="21"/>
        <v>0.32922984158439428</v>
      </c>
      <c r="H45" s="13">
        <f t="shared" si="21"/>
        <v>0.67077015841560572</v>
      </c>
      <c r="I45" s="13">
        <f t="shared" si="21"/>
        <v>0.17110753168304824</v>
      </c>
      <c r="J45" s="13">
        <f t="shared" si="21"/>
        <v>0.82889246831695185</v>
      </c>
      <c r="K45" s="13">
        <f t="shared" si="21"/>
        <v>0.14935117668438508</v>
      </c>
      <c r="L45" s="13">
        <f t="shared" si="21"/>
        <v>0.85064882331561498</v>
      </c>
      <c r="M45" s="14">
        <f t="shared" si="21"/>
        <v>4.1706544642264278</v>
      </c>
      <c r="N45" s="14">
        <f t="shared" si="21"/>
        <v>4.4203148805258028</v>
      </c>
      <c r="O45" s="14">
        <f t="shared" si="21"/>
        <v>4.3704501868736285</v>
      </c>
      <c r="P45" s="15">
        <f t="shared" si="21"/>
        <v>9.169807169807169E-2</v>
      </c>
      <c r="Q45" s="15">
        <f t="shared" si="21"/>
        <v>0.90830192830192824</v>
      </c>
      <c r="R45" s="14">
        <f t="shared" si="21"/>
        <v>3.9062871625371627</v>
      </c>
      <c r="S45" s="14">
        <f t="shared" si="21"/>
        <v>4.2329266756350092</v>
      </c>
      <c r="T45" s="14">
        <f t="shared" si="21"/>
        <v>4.1572935822935824</v>
      </c>
      <c r="U45" s="14">
        <f t="shared" si="21"/>
        <v>3.6502653744997882</v>
      </c>
      <c r="V45" s="14">
        <f t="shared" si="21"/>
        <v>3.5510133819190952</v>
      </c>
      <c r="W45" s="14">
        <f t="shared" si="21"/>
        <v>3.248951265310037</v>
      </c>
      <c r="X45" s="14">
        <f t="shared" si="21"/>
        <v>3.5550798504479624</v>
      </c>
      <c r="Y45" s="14">
        <f t="shared" si="21"/>
        <v>3.3371507368725899</v>
      </c>
      <c r="Z45" s="14">
        <f t="shared" si="21"/>
        <v>3.7236357240302653</v>
      </c>
      <c r="AA45" s="14">
        <f t="shared" si="21"/>
        <v>3.5958764200039726</v>
      </c>
      <c r="AB45" s="14">
        <f t="shared" si="21"/>
        <v>3.9443317606066701</v>
      </c>
      <c r="AC45" s="14">
        <f t="shared" si="21"/>
        <v>4.0798540244873989</v>
      </c>
      <c r="AD45" s="14">
        <f t="shared" si="21"/>
        <v>3.279666822336456</v>
      </c>
      <c r="AE45" s="14">
        <f t="shared" si="21"/>
        <v>3.9601799348561757</v>
      </c>
      <c r="AF45" s="14">
        <f t="shared" si="21"/>
        <v>3.6878578541657605</v>
      </c>
      <c r="AG45" s="14">
        <f t="shared" si="21"/>
        <v>4.0926071944143496</v>
      </c>
      <c r="AH45" s="14">
        <f t="shared" si="21"/>
        <v>3.7573956310533489</v>
      </c>
      <c r="AI45" s="14">
        <f t="shared" si="21"/>
        <v>4.3044393529935938</v>
      </c>
      <c r="AJ45" s="15">
        <f t="shared" si="21"/>
        <v>0.48747555318437752</v>
      </c>
      <c r="AK45" s="15">
        <f t="shared" si="21"/>
        <v>0.51252444681562237</v>
      </c>
      <c r="AL45" s="14">
        <f t="shared" si="21"/>
        <v>4.3386292293924011</v>
      </c>
      <c r="AM45" s="14">
        <f t="shared" si="21"/>
        <v>4.4842463360428635</v>
      </c>
      <c r="AN45" s="14">
        <f t="shared" si="21"/>
        <v>4.4056375598293576</v>
      </c>
      <c r="AO45" s="14">
        <f t="shared" si="21"/>
        <v>3.1749347801776877</v>
      </c>
      <c r="AP45" s="14">
        <f t="shared" si="21"/>
        <v>3.1122252062160078</v>
      </c>
      <c r="AQ45" s="14">
        <f t="shared" si="21"/>
        <v>3.0185373433444718</v>
      </c>
      <c r="AR45" s="14">
        <f t="shared" si="21"/>
        <v>3.4545784339596417</v>
      </c>
      <c r="AS45" s="14">
        <f t="shared" si="21"/>
        <v>3.4439650673257085</v>
      </c>
      <c r="AT45" s="14">
        <f t="shared" si="21"/>
        <v>3.7551191717146239</v>
      </c>
      <c r="AU45" s="15">
        <f t="shared" si="21"/>
        <v>0.52716339034066018</v>
      </c>
      <c r="AV45" s="15">
        <f t="shared" si="21"/>
        <v>0.47283660965933977</v>
      </c>
      <c r="AW45" s="14">
        <f t="shared" si="21"/>
        <v>3.5417391634361763</v>
      </c>
      <c r="AX45" s="14">
        <f t="shared" si="21"/>
        <v>3.4563896757301196</v>
      </c>
      <c r="AY45" s="14">
        <f t="shared" si="21"/>
        <v>4.2464602011042123</v>
      </c>
      <c r="AZ45" s="15">
        <f t="shared" si="21"/>
        <v>0.36123545701587728</v>
      </c>
      <c r="BA45" s="15">
        <f t="shared" si="21"/>
        <v>0.63876454298412277</v>
      </c>
      <c r="BB45" s="14">
        <f t="shared" si="21"/>
        <v>3.8347534525322571</v>
      </c>
      <c r="BC45" s="14">
        <f t="shared" si="21"/>
        <v>3.2192447926912204</v>
      </c>
      <c r="BD45" s="14">
        <f t="shared" si="21"/>
        <v>3.5177049781460461</v>
      </c>
      <c r="BE45" s="14">
        <f t="shared" si="21"/>
        <v>3.3323986030024839</v>
      </c>
      <c r="BF45" s="14">
        <f t="shared" si="21"/>
        <v>3.7481812151353719</v>
      </c>
      <c r="BG45" s="14">
        <f t="shared" si="21"/>
        <v>3.6730277550633454</v>
      </c>
      <c r="BH45" s="14">
        <f t="shared" si="21"/>
        <v>3.6625998939826383</v>
      </c>
      <c r="BI45" s="14">
        <f t="shared" si="21"/>
        <v>3.6304717393627</v>
      </c>
      <c r="BJ45" s="14">
        <f t="shared" si="21"/>
        <v>3.5343022471650145</v>
      </c>
      <c r="BK45" s="14">
        <f t="shared" si="21"/>
        <v>4.1056699876678735</v>
      </c>
      <c r="BL45" s="14">
        <f t="shared" si="21"/>
        <v>4.3552896721699916</v>
      </c>
      <c r="BM45" s="14">
        <f t="shared" si="21"/>
        <v>3.2440824936372992</v>
      </c>
      <c r="BN45" s="14">
        <f t="shared" si="21"/>
        <v>3.639887855961002</v>
      </c>
      <c r="BO45" s="14">
        <f t="shared" ref="BO45:DY45" si="22">AVERAGE(BO9,BO15:BO16,BO22, BO25,BO33,BO38)</f>
        <v>3.5313838871037371</v>
      </c>
      <c r="BP45" s="14">
        <f t="shared" si="22"/>
        <v>3.6467555033772467</v>
      </c>
      <c r="BQ45" s="14">
        <f t="shared" si="22"/>
        <v>4.2390624061413025</v>
      </c>
      <c r="BR45" s="14">
        <f t="shared" si="22"/>
        <v>3.9486233112631992</v>
      </c>
      <c r="BS45" s="14">
        <f t="shared" si="22"/>
        <v>4.0638220462250123</v>
      </c>
      <c r="BT45" s="14">
        <f t="shared" si="22"/>
        <v>3.9393068488851939</v>
      </c>
      <c r="BU45" s="14">
        <f t="shared" si="22"/>
        <v>4.0264731150569686</v>
      </c>
      <c r="BV45" s="14">
        <f t="shared" si="22"/>
        <v>4.0732801074504632</v>
      </c>
      <c r="BW45" s="14">
        <f t="shared" si="22"/>
        <v>3.9965020896015537</v>
      </c>
      <c r="BX45" s="14">
        <f t="shared" si="22"/>
        <v>4.0282685695740312</v>
      </c>
      <c r="BY45" s="14">
        <f t="shared" si="22"/>
        <v>3.6748254470251136</v>
      </c>
      <c r="BZ45" s="14">
        <f t="shared" si="22"/>
        <v>3.7474763775849556</v>
      </c>
      <c r="CA45" s="14">
        <f t="shared" si="22"/>
        <v>3.672490489061603</v>
      </c>
      <c r="CB45" s="14">
        <f t="shared" si="22"/>
        <v>4.4800134383442902</v>
      </c>
      <c r="CC45" s="14">
        <f t="shared" si="22"/>
        <v>4.654889970089223</v>
      </c>
      <c r="CD45" s="14">
        <f t="shared" si="22"/>
        <v>3.9658948824679361</v>
      </c>
      <c r="CE45" s="14">
        <f t="shared" si="22"/>
        <v>3.9489181529797115</v>
      </c>
      <c r="CF45" s="14">
        <f t="shared" si="22"/>
        <v>4.7408297425061789</v>
      </c>
      <c r="CG45" s="14">
        <f t="shared" si="22"/>
        <v>4.5284283884244436</v>
      </c>
      <c r="CH45" s="14">
        <f t="shared" si="22"/>
        <v>4.43327663456905</v>
      </c>
      <c r="CI45" s="14">
        <f t="shared" si="22"/>
        <v>0.1472235471813384</v>
      </c>
      <c r="CJ45" s="14">
        <f t="shared" si="22"/>
        <v>0.65955051769335837</v>
      </c>
      <c r="CK45" s="14">
        <f t="shared" si="22"/>
        <v>0.16680365904621883</v>
      </c>
      <c r="CL45" s="14">
        <f t="shared" si="22"/>
        <v>2.6422276079084508E-2</v>
      </c>
      <c r="CM45" s="14">
        <f t="shared" si="22"/>
        <v>4.3084309349291736</v>
      </c>
      <c r="CN45" s="14">
        <f t="shared" si="22"/>
        <v>4.1205059703946105</v>
      </c>
      <c r="CO45" s="14">
        <f t="shared" si="22"/>
        <v>3.9809242685813309</v>
      </c>
      <c r="CP45" s="14">
        <f t="shared" si="22"/>
        <v>3.970584603576929</v>
      </c>
      <c r="CQ45" s="20">
        <f t="shared" si="22"/>
        <v>0.31153341238637244</v>
      </c>
      <c r="CR45" s="20">
        <f t="shared" si="22"/>
        <v>0.73297136081168079</v>
      </c>
      <c r="CS45" s="20">
        <f t="shared" si="22"/>
        <v>0.17612768240471546</v>
      </c>
      <c r="CT45" s="20">
        <f t="shared" si="22"/>
        <v>0.10784549359520772</v>
      </c>
      <c r="CU45" s="20">
        <f t="shared" si="22"/>
        <v>0.4375544107165788</v>
      </c>
      <c r="CV45" s="20">
        <f t="shared" si="22"/>
        <v>0.27847241328349803</v>
      </c>
      <c r="CW45" s="14">
        <f t="shared" si="22"/>
        <v>4.5441976539006381</v>
      </c>
      <c r="CX45" s="14">
        <f t="shared" si="22"/>
        <v>4.4320644114643635</v>
      </c>
      <c r="CY45" s="14">
        <f t="shared" si="22"/>
        <v>4.115939240037723</v>
      </c>
      <c r="CZ45" s="15">
        <f t="shared" si="22"/>
        <v>0.28624061946552959</v>
      </c>
      <c r="DA45" s="15">
        <f t="shared" si="22"/>
        <v>0.71375938053447052</v>
      </c>
      <c r="DB45" s="14">
        <f t="shared" si="22"/>
        <v>3.8793870705590217</v>
      </c>
      <c r="DC45" s="14">
        <f t="shared" si="22"/>
        <v>4.1122449283131832</v>
      </c>
      <c r="DD45" s="14">
        <f t="shared" si="22"/>
        <v>4.0062775236230399</v>
      </c>
      <c r="DE45" s="15">
        <f t="shared" si="22"/>
        <v>0.25171675102027774</v>
      </c>
      <c r="DF45" s="15">
        <f t="shared" si="22"/>
        <v>0.74828324897972232</v>
      </c>
      <c r="DG45" s="14">
        <f t="shared" si="22"/>
        <v>3.9258655908328621</v>
      </c>
      <c r="DH45" s="14">
        <f t="shared" si="22"/>
        <v>4.1080350794781166</v>
      </c>
      <c r="DI45" s="14">
        <f t="shared" si="22"/>
        <v>3.9946463855006265</v>
      </c>
      <c r="DJ45" s="14">
        <f t="shared" si="22"/>
        <v>4.314734183947202</v>
      </c>
      <c r="DK45" s="14">
        <f t="shared" si="22"/>
        <v>4.3587282528559319</v>
      </c>
      <c r="DL45" s="14">
        <f t="shared" si="22"/>
        <v>3.9728302017902202</v>
      </c>
      <c r="DM45" s="14">
        <f t="shared" si="22"/>
        <v>3.9735242830109043</v>
      </c>
      <c r="DN45" s="14">
        <f t="shared" si="22"/>
        <v>4.0945045091244046</v>
      </c>
      <c r="DO45" s="14">
        <f t="shared" si="22"/>
        <v>4.2047556142668432</v>
      </c>
      <c r="DP45" s="15">
        <f t="shared" si="22"/>
        <v>0.13405247522821306</v>
      </c>
      <c r="DQ45" s="15">
        <f t="shared" si="22"/>
        <v>0.36143579074201765</v>
      </c>
      <c r="DR45" s="15">
        <f t="shared" si="22"/>
        <v>0.30963472777747125</v>
      </c>
      <c r="DS45" s="15">
        <f t="shared" si="22"/>
        <v>5.1502335121473584E-2</v>
      </c>
      <c r="DT45" s="15">
        <f t="shared" si="22"/>
        <v>0.14337467113082444</v>
      </c>
      <c r="DU45" s="14">
        <f t="shared" si="22"/>
        <v>4.7456545783326947</v>
      </c>
      <c r="DV45" s="14">
        <f t="shared" si="22"/>
        <v>4.4741096167697405</v>
      </c>
      <c r="DW45" s="14">
        <f t="shared" si="22"/>
        <v>4.5666538317452545</v>
      </c>
      <c r="DX45" s="14">
        <f t="shared" si="22"/>
        <v>4.9180345464007464</v>
      </c>
      <c r="DY45" s="14">
        <f t="shared" si="22"/>
        <v>4.52691012407539</v>
      </c>
    </row>
    <row r="46" spans="1:209" x14ac:dyDescent="0.3">
      <c r="A46" s="21" t="s">
        <v>134</v>
      </c>
      <c r="B46" s="13">
        <f>AVERAGE(B7,B13,B27:B29)</f>
        <v>1.7661371090435089E-2</v>
      </c>
      <c r="C46" s="13">
        <f t="shared" ref="C46:BN46" si="23">AVERAGE(C7,C13,C27:C29)</f>
        <v>5.7309704563930447E-2</v>
      </c>
      <c r="D46" s="13">
        <f t="shared" si="23"/>
        <v>0.37806604434726543</v>
      </c>
      <c r="E46" s="13">
        <f t="shared" si="23"/>
        <v>0.51353614778684165</v>
      </c>
      <c r="F46" s="13">
        <f t="shared" si="23"/>
        <v>3.3426732211527435E-2</v>
      </c>
      <c r="G46" s="13">
        <f t="shared" si="23"/>
        <v>0.19657724329324699</v>
      </c>
      <c r="H46" s="13">
        <f t="shared" si="23"/>
        <v>0.80342275670675301</v>
      </c>
      <c r="I46" s="13">
        <f t="shared" si="23"/>
        <v>0.1507314462818288</v>
      </c>
      <c r="J46" s="13">
        <f t="shared" si="23"/>
        <v>0.84926855371817123</v>
      </c>
      <c r="K46" s="13">
        <f t="shared" si="23"/>
        <v>0.125</v>
      </c>
      <c r="L46" s="13">
        <f t="shared" si="23"/>
        <v>0.9375</v>
      </c>
      <c r="M46" s="14">
        <f t="shared" si="23"/>
        <v>4.2276785714285712</v>
      </c>
      <c r="N46" s="14">
        <f t="shared" si="23"/>
        <v>4.5920329670329672</v>
      </c>
      <c r="O46" s="14">
        <f t="shared" si="23"/>
        <v>4.6157280219780219</v>
      </c>
      <c r="P46" s="15"/>
      <c r="Q46" s="15"/>
      <c r="R46" s="14">
        <f t="shared" si="23"/>
        <v>3.7685266457680249</v>
      </c>
      <c r="S46" s="14">
        <f t="shared" si="23"/>
        <v>4.2246603970741905</v>
      </c>
      <c r="T46" s="14">
        <f t="shared" si="23"/>
        <v>4.3106374085684429</v>
      </c>
      <c r="U46" s="14">
        <f t="shared" si="23"/>
        <v>3.7331289169604389</v>
      </c>
      <c r="V46" s="14">
        <f t="shared" si="23"/>
        <v>3.6161880630630634</v>
      </c>
      <c r="W46" s="14">
        <f t="shared" si="23"/>
        <v>3.3436373873873877</v>
      </c>
      <c r="X46" s="14">
        <f t="shared" si="23"/>
        <v>3.5020144479585973</v>
      </c>
      <c r="Y46" s="14">
        <f t="shared" si="23"/>
        <v>3.7322047605918569</v>
      </c>
      <c r="Z46" s="14">
        <f t="shared" si="23"/>
        <v>4.0316103059581323</v>
      </c>
      <c r="AA46" s="14">
        <f t="shared" si="23"/>
        <v>4.2353479853479854</v>
      </c>
      <c r="AB46" s="14">
        <f t="shared" si="23"/>
        <v>3.7895477852157811</v>
      </c>
      <c r="AC46" s="14">
        <f t="shared" si="23"/>
        <v>3.9398058997610348</v>
      </c>
      <c r="AD46" s="14">
        <f t="shared" si="23"/>
        <v>3.2309796800075956</v>
      </c>
      <c r="AE46" s="14">
        <f t="shared" si="23"/>
        <v>3.7741372707275005</v>
      </c>
      <c r="AF46" s="14">
        <f t="shared" si="23"/>
        <v>3.9541441005802702</v>
      </c>
      <c r="AG46" s="14">
        <f t="shared" si="23"/>
        <v>4.3434493874919413</v>
      </c>
      <c r="AH46" s="14">
        <f t="shared" si="23"/>
        <v>3.8333107672469375</v>
      </c>
      <c r="AI46" s="14">
        <f t="shared" si="23"/>
        <v>4.3316553836234686</v>
      </c>
      <c r="AJ46" s="15">
        <f t="shared" si="23"/>
        <v>0.21428571428571427</v>
      </c>
      <c r="AK46" s="15">
        <f t="shared" si="23"/>
        <v>0.7857142857142857</v>
      </c>
      <c r="AL46" s="14">
        <f t="shared" si="23"/>
        <v>4.5299573023196036</v>
      </c>
      <c r="AM46" s="14">
        <f t="shared" si="23"/>
        <v>4.8745423786060256</v>
      </c>
      <c r="AN46" s="14">
        <f t="shared" si="23"/>
        <v>4.8282199236911607</v>
      </c>
      <c r="AO46" s="14">
        <f t="shared" si="23"/>
        <v>3.8809523809523805</v>
      </c>
      <c r="AP46" s="14">
        <f t="shared" si="23"/>
        <v>3.6142857142857148</v>
      </c>
      <c r="AQ46" s="14">
        <f t="shared" si="23"/>
        <v>3.7321428571428577</v>
      </c>
      <c r="AR46" s="14">
        <f t="shared" si="23"/>
        <v>4.4793447293447297</v>
      </c>
      <c r="AS46" s="14">
        <f t="shared" si="23"/>
        <v>3.6892339544513453</v>
      </c>
      <c r="AT46" s="14">
        <f t="shared" si="23"/>
        <v>4.0805716790894655</v>
      </c>
      <c r="AU46" s="15">
        <f t="shared" si="23"/>
        <v>0.12878787878787878</v>
      </c>
      <c r="AV46" s="15">
        <f t="shared" si="23"/>
        <v>0.87121212121212122</v>
      </c>
      <c r="AW46" s="14">
        <f t="shared" si="23"/>
        <v>3.6105539263603772</v>
      </c>
      <c r="AX46" s="14">
        <f t="shared" si="23"/>
        <v>3.5551645487129355</v>
      </c>
      <c r="AY46" s="14">
        <f t="shared" si="23"/>
        <v>4.5397653958944284</v>
      </c>
      <c r="AZ46" s="15">
        <f t="shared" si="23"/>
        <v>2.5862068965517241E-2</v>
      </c>
      <c r="BA46" s="15">
        <f t="shared" si="23"/>
        <v>0.97413793103448276</v>
      </c>
      <c r="BB46" s="14">
        <f t="shared" si="23"/>
        <v>4.1150862068965512</v>
      </c>
      <c r="BC46" s="14">
        <f t="shared" si="23"/>
        <v>4.0342476489028209</v>
      </c>
      <c r="BD46" s="14">
        <f t="shared" si="23"/>
        <v>4.3112572772055531</v>
      </c>
      <c r="BE46" s="14">
        <f t="shared" si="23"/>
        <v>4.5971375263989955</v>
      </c>
      <c r="BF46" s="14">
        <f t="shared" si="23"/>
        <v>4.7216873520698019</v>
      </c>
      <c r="BG46" s="14">
        <f t="shared" si="23"/>
        <v>4.2739457249188861</v>
      </c>
      <c r="BH46" s="14">
        <f t="shared" si="23"/>
        <v>4.4732828458595746</v>
      </c>
      <c r="BI46" s="14">
        <f t="shared" si="23"/>
        <v>4.680138756462914</v>
      </c>
      <c r="BJ46" s="14">
        <f t="shared" si="23"/>
        <v>4.7707630483511041</v>
      </c>
      <c r="BK46" s="14">
        <f t="shared" si="23"/>
        <v>4.9368195109347797</v>
      </c>
      <c r="BL46" s="14">
        <f t="shared" si="23"/>
        <v>4.8658713835184422</v>
      </c>
      <c r="BM46" s="14">
        <f t="shared" si="23"/>
        <v>4.0538858191785581</v>
      </c>
      <c r="BN46" s="14">
        <f t="shared" si="23"/>
        <v>3.9977582504956146</v>
      </c>
      <c r="BO46" s="14">
        <f t="shared" ref="BO46:DY46" si="24">AVERAGE(BO7,BO13,BO27:BO29)</f>
        <v>3.9017532683436569</v>
      </c>
      <c r="BP46" s="14">
        <f t="shared" si="24"/>
        <v>3.940475360533445</v>
      </c>
      <c r="BQ46" s="14">
        <f t="shared" si="24"/>
        <v>4.430604345920881</v>
      </c>
      <c r="BR46" s="14">
        <f t="shared" si="24"/>
        <v>3.9244262674322075</v>
      </c>
      <c r="BS46" s="14">
        <f t="shared" si="24"/>
        <v>4.0322009016710432</v>
      </c>
      <c r="BT46" s="14">
        <f t="shared" si="24"/>
        <v>4.0346955128205133</v>
      </c>
      <c r="BU46" s="14">
        <f t="shared" si="24"/>
        <v>3.9345145831718717</v>
      </c>
      <c r="BV46" s="14">
        <f t="shared" si="24"/>
        <v>4.3045154774529113</v>
      </c>
      <c r="BW46" s="14">
        <f t="shared" si="24"/>
        <v>4.2035201123908745</v>
      </c>
      <c r="BX46" s="14">
        <f t="shared" si="24"/>
        <v>4.3603382306725322</v>
      </c>
      <c r="BY46" s="14">
        <f t="shared" si="24"/>
        <v>3.8211890838206628</v>
      </c>
      <c r="BZ46" s="14">
        <f t="shared" si="24"/>
        <v>4.0715455087548111</v>
      </c>
      <c r="CA46" s="14">
        <f t="shared" si="24"/>
        <v>3.8051403394351846</v>
      </c>
      <c r="CB46" s="14">
        <f t="shared" si="24"/>
        <v>5.1393636131314393</v>
      </c>
      <c r="CC46" s="14">
        <f t="shared" si="24"/>
        <v>5.1745138723399595</v>
      </c>
      <c r="CD46" s="14">
        <f t="shared" si="24"/>
        <v>4.7032165896308218</v>
      </c>
      <c r="CE46" s="14">
        <f t="shared" si="24"/>
        <v>4.8166665477742683</v>
      </c>
      <c r="CF46" s="14">
        <f t="shared" si="24"/>
        <v>5.0484359094416025</v>
      </c>
      <c r="CG46" s="14">
        <f t="shared" si="24"/>
        <v>5.016440754111648</v>
      </c>
      <c r="CH46" s="14">
        <f t="shared" si="24"/>
        <v>4.9410787808732746</v>
      </c>
      <c r="CI46" s="14">
        <f t="shared" si="24"/>
        <v>0.15735552480485623</v>
      </c>
      <c r="CJ46" s="14">
        <f t="shared" si="24"/>
        <v>0.67824608884233817</v>
      </c>
      <c r="CK46" s="14">
        <f t="shared" si="24"/>
        <v>0.15337145740475994</v>
      </c>
      <c r="CL46" s="14">
        <f t="shared" si="24"/>
        <v>1.102692894804576E-2</v>
      </c>
      <c r="CM46" s="14">
        <f t="shared" si="24"/>
        <v>4.7086004524085014</v>
      </c>
      <c r="CN46" s="14">
        <f t="shared" si="24"/>
        <v>4.4598371953055267</v>
      </c>
      <c r="CO46" s="14">
        <f t="shared" si="24"/>
        <v>4.3012269837800918</v>
      </c>
      <c r="CP46" s="14">
        <f t="shared" si="24"/>
        <v>4.160914487563165</v>
      </c>
      <c r="CQ46" s="20">
        <f t="shared" si="24"/>
        <v>0.18115942028985507</v>
      </c>
      <c r="CR46" s="20">
        <f t="shared" si="24"/>
        <v>0.95471014492753625</v>
      </c>
      <c r="CS46" s="20">
        <f t="shared" si="24"/>
        <v>0.10644732583593908</v>
      </c>
      <c r="CT46" s="20">
        <f t="shared" si="24"/>
        <v>0.14944521321192755</v>
      </c>
      <c r="CU46" s="20">
        <f t="shared" si="24"/>
        <v>0.4963825454953199</v>
      </c>
      <c r="CV46" s="20">
        <f t="shared" si="24"/>
        <v>0.23532822124193747</v>
      </c>
      <c r="CW46" s="14">
        <f t="shared" si="24"/>
        <v>4.9231378552907845</v>
      </c>
      <c r="CX46" s="14">
        <f t="shared" si="24"/>
        <v>4.8546755949338936</v>
      </c>
      <c r="CY46" s="14">
        <f t="shared" si="24"/>
        <v>4.613490786258005</v>
      </c>
      <c r="CZ46" s="15">
        <f t="shared" si="24"/>
        <v>0.15254237288135594</v>
      </c>
      <c r="DA46" s="15">
        <f t="shared" si="24"/>
        <v>0.84745762711864403</v>
      </c>
      <c r="DB46" s="14">
        <f t="shared" si="24"/>
        <v>3.8631529927126831</v>
      </c>
      <c r="DC46" s="14">
        <f t="shared" si="24"/>
        <v>4.3597191517235725</v>
      </c>
      <c r="DD46" s="14">
        <f t="shared" si="24"/>
        <v>4.3479652828952755</v>
      </c>
      <c r="DE46" s="15">
        <f t="shared" si="24"/>
        <v>0.20512820512820512</v>
      </c>
      <c r="DF46" s="15">
        <f t="shared" si="24"/>
        <v>0.79487179487179493</v>
      </c>
      <c r="DG46" s="14">
        <f t="shared" si="24"/>
        <v>3.8277821640724863</v>
      </c>
      <c r="DH46" s="14">
        <f t="shared" si="24"/>
        <v>4.3827565982404684</v>
      </c>
      <c r="DI46" s="14">
        <f t="shared" si="24"/>
        <v>4.3910444394315364</v>
      </c>
      <c r="DJ46" s="14">
        <f t="shared" si="24"/>
        <v>4.8637657361795288</v>
      </c>
      <c r="DK46" s="14">
        <f t="shared" si="24"/>
        <v>4.6318646232439331</v>
      </c>
      <c r="DL46" s="14">
        <f t="shared" si="24"/>
        <v>4.3654736257997131</v>
      </c>
      <c r="DM46" s="14">
        <f t="shared" si="24"/>
        <v>4.3521367521367518</v>
      </c>
      <c r="DN46" s="14">
        <f t="shared" si="24"/>
        <v>4.341395717684378</v>
      </c>
      <c r="DO46" s="14">
        <f t="shared" si="24"/>
        <v>4.380819543129884</v>
      </c>
      <c r="DP46" s="15">
        <f t="shared" si="24"/>
        <v>0.16681167065491342</v>
      </c>
      <c r="DQ46" s="15">
        <f t="shared" si="24"/>
        <v>0.29296768883010577</v>
      </c>
      <c r="DR46" s="15">
        <f t="shared" si="24"/>
        <v>0.34192822175161758</v>
      </c>
      <c r="DS46" s="15">
        <f t="shared" si="24"/>
        <v>8.8610025917233062E-2</v>
      </c>
      <c r="DT46" s="15">
        <f t="shared" si="24"/>
        <v>0.10968239284613013</v>
      </c>
      <c r="DU46" s="14">
        <f t="shared" si="24"/>
        <v>4.9745786856879288</v>
      </c>
      <c r="DV46" s="14">
        <f t="shared" si="24"/>
        <v>4.7715094509392717</v>
      </c>
      <c r="DW46" s="14">
        <f t="shared" si="24"/>
        <v>4.8203378630171994</v>
      </c>
      <c r="DX46" s="14">
        <f t="shared" si="24"/>
        <v>5.2351983508320235</v>
      </c>
      <c r="DY46" s="14">
        <f t="shared" si="24"/>
        <v>5.0145778701997692</v>
      </c>
    </row>
    <row r="48" spans="1:209" x14ac:dyDescent="0.3">
      <c r="A48" s="41" t="s">
        <v>135</v>
      </c>
      <c r="B48" s="24">
        <f>_xlfn.VAR.P(B6:B38)</f>
        <v>1.6140871203745987E-4</v>
      </c>
      <c r="C48" s="24">
        <f t="shared" ref="C48:BN48" si="25">_xlfn.VAR.P(C6:C38)</f>
        <v>1.0950858770854184E-3</v>
      </c>
      <c r="D48" s="24">
        <f t="shared" si="25"/>
        <v>8.4078146439781343E-3</v>
      </c>
      <c r="E48" s="24">
        <f t="shared" si="25"/>
        <v>8.8073706359421706E-3</v>
      </c>
      <c r="F48" s="24">
        <f t="shared" si="25"/>
        <v>2.3494547563056027E-3</v>
      </c>
      <c r="G48" s="24">
        <f t="shared" si="25"/>
        <v>2.5766861274560921E-2</v>
      </c>
      <c r="H48" s="24">
        <f t="shared" si="25"/>
        <v>2.5766861274560959E-2</v>
      </c>
      <c r="I48" s="24">
        <f t="shared" si="25"/>
        <v>5.8638489726443145E-3</v>
      </c>
      <c r="J48" s="24">
        <f t="shared" si="25"/>
        <v>5.8638489726443388E-3</v>
      </c>
      <c r="K48" s="24">
        <f t="shared" si="25"/>
        <v>5.6476317854841146E-3</v>
      </c>
      <c r="L48" s="24">
        <f t="shared" si="25"/>
        <v>6.5442077617924926E-3</v>
      </c>
      <c r="M48" s="24">
        <f t="shared" si="25"/>
        <v>0.33827557911123485</v>
      </c>
      <c r="N48" s="24">
        <f t="shared" si="25"/>
        <v>0.40750342568166786</v>
      </c>
      <c r="O48" s="24">
        <f t="shared" si="25"/>
        <v>0.36838984004383235</v>
      </c>
      <c r="P48" s="24">
        <f t="shared" si="25"/>
        <v>2.2124236391957773E-3</v>
      </c>
      <c r="Q48" s="24">
        <f t="shared" si="25"/>
        <v>2.2124236391957747E-3</v>
      </c>
      <c r="R48" s="24">
        <f t="shared" si="25"/>
        <v>9.1834293231398578E-2</v>
      </c>
      <c r="S48" s="24">
        <f t="shared" si="25"/>
        <v>0.10629034276375715</v>
      </c>
      <c r="T48" s="24">
        <f t="shared" si="25"/>
        <v>0.14727155185048732</v>
      </c>
      <c r="U48" s="24">
        <f t="shared" si="25"/>
        <v>0.25661831913097494</v>
      </c>
      <c r="V48" s="24">
        <f t="shared" si="25"/>
        <v>0.26310973364668272</v>
      </c>
      <c r="W48" s="24">
        <f t="shared" si="25"/>
        <v>0.212647805968711</v>
      </c>
      <c r="X48" s="24">
        <f t="shared" si="25"/>
        <v>0.2747737900641265</v>
      </c>
      <c r="Y48" s="24">
        <f t="shared" si="25"/>
        <v>0.32727300167778151</v>
      </c>
      <c r="Z48" s="24">
        <f t="shared" si="25"/>
        <v>0.3726589101893818</v>
      </c>
      <c r="AA48" s="24">
        <f t="shared" si="25"/>
        <v>0.48685698740909089</v>
      </c>
      <c r="AB48" s="24">
        <f t="shared" si="25"/>
        <v>0.24043934819498392</v>
      </c>
      <c r="AC48" s="24">
        <f t="shared" si="25"/>
        <v>0.18997849380204063</v>
      </c>
      <c r="AD48" s="24">
        <f t="shared" si="25"/>
        <v>0.24984433274161688</v>
      </c>
      <c r="AE48" s="24">
        <f t="shared" si="25"/>
        <v>0.22788007026939899</v>
      </c>
      <c r="AF48" s="24">
        <f t="shared" si="25"/>
        <v>0.39861122356646261</v>
      </c>
      <c r="AG48" s="24">
        <f t="shared" si="25"/>
        <v>0.23304796596434138</v>
      </c>
      <c r="AH48" s="24">
        <f t="shared" si="25"/>
        <v>0.25523577192699065</v>
      </c>
      <c r="AI48" s="24">
        <f t="shared" si="25"/>
        <v>0.18889154186325707</v>
      </c>
      <c r="AJ48" s="24">
        <f t="shared" si="25"/>
        <v>2.5554174747166893E-2</v>
      </c>
      <c r="AK48" s="24">
        <f t="shared" si="25"/>
        <v>2.5554174747166921E-2</v>
      </c>
      <c r="AL48" s="24">
        <f t="shared" si="25"/>
        <v>0.17248206103861716</v>
      </c>
      <c r="AM48" s="24">
        <f t="shared" si="25"/>
        <v>0.23473085005677063</v>
      </c>
      <c r="AN48" s="24">
        <f t="shared" si="25"/>
        <v>0.37688868145790566</v>
      </c>
      <c r="AO48" s="24">
        <f t="shared" si="25"/>
        <v>0.49026179436314343</v>
      </c>
      <c r="AP48" s="24">
        <f t="shared" si="25"/>
        <v>0.3602104957083288</v>
      </c>
      <c r="AQ48" s="24">
        <f t="shared" si="25"/>
        <v>0.33134782938407525</v>
      </c>
      <c r="AR48" s="24">
        <f t="shared" si="25"/>
        <v>0.44298725760642188</v>
      </c>
      <c r="AS48" s="24">
        <f t="shared" si="25"/>
        <v>0.27421066954880158</v>
      </c>
      <c r="AT48" s="24">
        <f t="shared" si="25"/>
        <v>0.11458941675029841</v>
      </c>
      <c r="AU48" s="24">
        <f t="shared" si="25"/>
        <v>2.4639162068259089E-2</v>
      </c>
      <c r="AV48" s="24">
        <f t="shared" si="25"/>
        <v>2.4639162068258971E-2</v>
      </c>
      <c r="AW48" s="24">
        <f t="shared" si="25"/>
        <v>0.19434594613457026</v>
      </c>
      <c r="AX48" s="24">
        <f t="shared" si="25"/>
        <v>0.15583298340471011</v>
      </c>
      <c r="AY48" s="24">
        <f t="shared" si="25"/>
        <v>0.1006045371608186</v>
      </c>
      <c r="AZ48" s="24">
        <f t="shared" si="25"/>
        <v>1.6150362505876193E-2</v>
      </c>
      <c r="BA48" s="24">
        <f t="shared" si="25"/>
        <v>1.6150362505876294E-2</v>
      </c>
      <c r="BB48" s="24">
        <f t="shared" si="25"/>
        <v>0.17383029837641928</v>
      </c>
      <c r="BC48" s="24">
        <f t="shared" si="25"/>
        <v>0.3011872090923795</v>
      </c>
      <c r="BD48" s="24">
        <f t="shared" si="25"/>
        <v>0.2214280873470944</v>
      </c>
      <c r="BE48" s="24">
        <f t="shared" si="25"/>
        <v>0.27359991462080629</v>
      </c>
      <c r="BF48" s="24">
        <f t="shared" si="25"/>
        <v>0.20571928945998544</v>
      </c>
      <c r="BG48" s="24">
        <f t="shared" si="25"/>
        <v>0.26157708081098896</v>
      </c>
      <c r="BH48" s="24">
        <f t="shared" si="25"/>
        <v>0.22943760238526514</v>
      </c>
      <c r="BI48" s="24">
        <f t="shared" si="25"/>
        <v>0.24441441709234943</v>
      </c>
      <c r="BJ48" s="24">
        <f t="shared" si="25"/>
        <v>0.31162308611750333</v>
      </c>
      <c r="BK48" s="24">
        <f t="shared" si="25"/>
        <v>0.15782364403322863</v>
      </c>
      <c r="BL48" s="24">
        <f t="shared" si="25"/>
        <v>8.5058750992857549E-2</v>
      </c>
      <c r="BM48" s="24">
        <f t="shared" si="25"/>
        <v>0.61006008436493753</v>
      </c>
      <c r="BN48" s="24">
        <f t="shared" si="25"/>
        <v>0.13012456690115548</v>
      </c>
      <c r="BO48" s="24">
        <f t="shared" ref="BO48:DY48" si="26">_xlfn.VAR.P(BO6:BO38)</f>
        <v>9.4324404146993474E-2</v>
      </c>
      <c r="BP48" s="24">
        <f t="shared" si="26"/>
        <v>8.0798028598892679E-2</v>
      </c>
      <c r="BQ48" s="24">
        <f t="shared" si="26"/>
        <v>0.10103823274607961</v>
      </c>
      <c r="BR48" s="24">
        <f t="shared" si="26"/>
        <v>0.12478929287645038</v>
      </c>
      <c r="BS48" s="24">
        <f t="shared" si="26"/>
        <v>9.9445603883280817E-2</v>
      </c>
      <c r="BT48" s="24">
        <f t="shared" si="26"/>
        <v>9.5681928460979879E-2</v>
      </c>
      <c r="BU48" s="24">
        <f t="shared" si="26"/>
        <v>0.10708034522718805</v>
      </c>
      <c r="BV48" s="24">
        <f t="shared" si="26"/>
        <v>0.17525124621409738</v>
      </c>
      <c r="BW48" s="24">
        <f t="shared" si="26"/>
        <v>0.17414452390638857</v>
      </c>
      <c r="BX48" s="24">
        <f t="shared" si="26"/>
        <v>0.18738424136029863</v>
      </c>
      <c r="BY48" s="24">
        <f t="shared" si="26"/>
        <v>0.30287027561891583</v>
      </c>
      <c r="BZ48" s="24">
        <f t="shared" si="26"/>
        <v>0.2344397691846612</v>
      </c>
      <c r="CA48" s="24">
        <f t="shared" si="26"/>
        <v>8.5022562971954735E-2</v>
      </c>
      <c r="CB48" s="24">
        <f t="shared" si="26"/>
        <v>0.18677972212849472</v>
      </c>
      <c r="CC48" s="24">
        <f t="shared" si="26"/>
        <v>0.1935893120142467</v>
      </c>
      <c r="CD48" s="24">
        <f t="shared" si="26"/>
        <v>0.30650266182902786</v>
      </c>
      <c r="CE48" s="24">
        <f t="shared" si="26"/>
        <v>0.27274877633438305</v>
      </c>
      <c r="CF48" s="24">
        <f t="shared" si="26"/>
        <v>0.24859056286792836</v>
      </c>
      <c r="CG48" s="24">
        <f t="shared" si="26"/>
        <v>0.21766438060840859</v>
      </c>
      <c r="CH48" s="24">
        <f t="shared" si="26"/>
        <v>0.22119264278943263</v>
      </c>
      <c r="CI48" s="24">
        <f t="shared" si="26"/>
        <v>1.8120651588206063E-3</v>
      </c>
      <c r="CJ48" s="24">
        <f t="shared" si="26"/>
        <v>4.5774710373737522E-3</v>
      </c>
      <c r="CK48" s="24">
        <f t="shared" si="26"/>
        <v>2.01073281143713E-3</v>
      </c>
      <c r="CL48" s="24">
        <f t="shared" si="26"/>
        <v>1.541306558959866E-4</v>
      </c>
      <c r="CM48" s="24">
        <f t="shared" si="26"/>
        <v>0.10544022779775378</v>
      </c>
      <c r="CN48" s="24">
        <f t="shared" si="26"/>
        <v>0.10723403376269693</v>
      </c>
      <c r="CO48" s="24">
        <f t="shared" si="26"/>
        <v>0.10548128789139645</v>
      </c>
      <c r="CP48" s="24">
        <f t="shared" si="26"/>
        <v>6.3499106360938473E-2</v>
      </c>
      <c r="CQ48" s="24">
        <f t="shared" si="26"/>
        <v>1.1242462541336129E-2</v>
      </c>
      <c r="CR48" s="24">
        <f t="shared" si="26"/>
        <v>2.1869325889116022E-2</v>
      </c>
      <c r="CS48" s="24">
        <f t="shared" si="26"/>
        <v>8.5591465546830895E-3</v>
      </c>
      <c r="CT48" s="24">
        <f t="shared" si="26"/>
        <v>1.6915427947825613E-2</v>
      </c>
      <c r="CU48" s="24">
        <f t="shared" si="26"/>
        <v>1.2177129628926583E-2</v>
      </c>
      <c r="CV48" s="24">
        <f t="shared" si="26"/>
        <v>8.2388141054997189E-3</v>
      </c>
      <c r="CW48" s="24">
        <f t="shared" si="26"/>
        <v>0.12417370420538423</v>
      </c>
      <c r="CX48" s="24">
        <f t="shared" si="26"/>
        <v>0.1933351185344849</v>
      </c>
      <c r="CY48" s="24">
        <f t="shared" si="26"/>
        <v>0.10341962859693904</v>
      </c>
      <c r="CZ48" s="24">
        <f t="shared" si="26"/>
        <v>1.3428005034543741E-2</v>
      </c>
      <c r="DA48" s="24">
        <f t="shared" si="26"/>
        <v>1.3428005034543838E-2</v>
      </c>
      <c r="DB48" s="24">
        <f t="shared" si="26"/>
        <v>0.18553866403937858</v>
      </c>
      <c r="DC48" s="24">
        <f t="shared" si="26"/>
        <v>0.2471889786763628</v>
      </c>
      <c r="DD48" s="24">
        <f t="shared" si="26"/>
        <v>0.29457462307657117</v>
      </c>
      <c r="DE48" s="24">
        <f t="shared" si="26"/>
        <v>9.3773296581867831E-3</v>
      </c>
      <c r="DF48" s="24">
        <f t="shared" si="26"/>
        <v>9.3773296581865211E-3</v>
      </c>
      <c r="DG48" s="24">
        <f t="shared" si="26"/>
        <v>0.16922272478585873</v>
      </c>
      <c r="DH48" s="24">
        <f t="shared" si="26"/>
        <v>0.31645230129886703</v>
      </c>
      <c r="DI48" s="24">
        <f t="shared" si="26"/>
        <v>0.33546326562461443</v>
      </c>
      <c r="DJ48" s="24">
        <f t="shared" si="26"/>
        <v>0.21835759173904279</v>
      </c>
      <c r="DK48" s="24">
        <f t="shared" si="26"/>
        <v>0.15622415889272345</v>
      </c>
      <c r="DL48" s="24">
        <f t="shared" si="26"/>
        <v>0.1546263766322811</v>
      </c>
      <c r="DM48" s="24">
        <f t="shared" si="26"/>
        <v>8.5761621650951414E-2</v>
      </c>
      <c r="DN48" s="24">
        <f t="shared" si="26"/>
        <v>6.4953349878015362E-2</v>
      </c>
      <c r="DO48" s="24">
        <f t="shared" si="26"/>
        <v>8.5333669816313504E-2</v>
      </c>
      <c r="DP48" s="24">
        <f t="shared" si="26"/>
        <v>4.6132309933320124E-3</v>
      </c>
      <c r="DQ48" s="24">
        <f t="shared" si="26"/>
        <v>7.6605697469069572E-3</v>
      </c>
      <c r="DR48" s="24">
        <f t="shared" si="26"/>
        <v>6.5098308503748871E-3</v>
      </c>
      <c r="DS48" s="24">
        <f t="shared" si="26"/>
        <v>1.0957747566579525E-3</v>
      </c>
      <c r="DT48" s="24">
        <f t="shared" si="26"/>
        <v>4.8218115382725408E-3</v>
      </c>
      <c r="DU48" s="24">
        <f t="shared" si="26"/>
        <v>3.0041482624962982E-2</v>
      </c>
      <c r="DV48" s="24">
        <f t="shared" si="26"/>
        <v>2.8964862538941386E-2</v>
      </c>
      <c r="DW48" s="24">
        <f t="shared" si="26"/>
        <v>4.0864043876649082E-2</v>
      </c>
      <c r="DX48" s="24">
        <f t="shared" si="26"/>
        <v>3.7127256946276097E-2</v>
      </c>
      <c r="DY48" s="24">
        <f t="shared" si="26"/>
        <v>5.1738320219468066E-2</v>
      </c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</row>
    <row r="49" spans="1:209" x14ac:dyDescent="0.3">
      <c r="A49" s="41" t="s">
        <v>136</v>
      </c>
      <c r="B49" s="24">
        <f>_xlfn.STDEV.P(B6:B38)</f>
        <v>1.2704672842598502E-2</v>
      </c>
      <c r="C49" s="24">
        <f t="shared" ref="C49:BN49" si="27">_xlfn.STDEV.P(C6:C38)</f>
        <v>3.3092081788328433E-2</v>
      </c>
      <c r="D49" s="24">
        <f t="shared" si="27"/>
        <v>9.1694136366390053E-2</v>
      </c>
      <c r="E49" s="24">
        <f t="shared" si="27"/>
        <v>9.3847592595346682E-2</v>
      </c>
      <c r="F49" s="24">
        <f t="shared" si="27"/>
        <v>4.8471174488613364E-2</v>
      </c>
      <c r="G49" s="24">
        <f t="shared" si="27"/>
        <v>0.16052059454961198</v>
      </c>
      <c r="H49" s="24">
        <f t="shared" si="27"/>
        <v>0.16052059454961209</v>
      </c>
      <c r="I49" s="24">
        <f t="shared" si="27"/>
        <v>7.6575772752511706E-2</v>
      </c>
      <c r="J49" s="24">
        <f t="shared" si="27"/>
        <v>7.6575772752511873E-2</v>
      </c>
      <c r="K49" s="24">
        <f t="shared" si="27"/>
        <v>7.5150727112145196E-2</v>
      </c>
      <c r="L49" s="24">
        <f t="shared" si="27"/>
        <v>8.0896277799367824E-2</v>
      </c>
      <c r="M49" s="24">
        <f t="shared" si="27"/>
        <v>0.58161463110141487</v>
      </c>
      <c r="N49" s="24">
        <f t="shared" si="27"/>
        <v>0.63835994993551082</v>
      </c>
      <c r="O49" s="24">
        <f t="shared" si="27"/>
        <v>0.60695126661358267</v>
      </c>
      <c r="P49" s="24">
        <f t="shared" si="27"/>
        <v>4.7036407592372285E-2</v>
      </c>
      <c r="Q49" s="24">
        <f t="shared" si="27"/>
        <v>4.7036407592372258E-2</v>
      </c>
      <c r="R49" s="24">
        <f t="shared" si="27"/>
        <v>0.30304173513131583</v>
      </c>
      <c r="S49" s="24">
        <f t="shared" si="27"/>
        <v>0.32602199736176873</v>
      </c>
      <c r="T49" s="24">
        <f t="shared" si="27"/>
        <v>0.3837597579873212</v>
      </c>
      <c r="U49" s="24">
        <f t="shared" si="27"/>
        <v>0.5065750873572199</v>
      </c>
      <c r="V49" s="24">
        <f t="shared" si="27"/>
        <v>0.51294223227053815</v>
      </c>
      <c r="W49" s="24">
        <f t="shared" si="27"/>
        <v>0.46113751307902828</v>
      </c>
      <c r="X49" s="24">
        <f t="shared" si="27"/>
        <v>0.52418869700149628</v>
      </c>
      <c r="Y49" s="24">
        <f t="shared" si="27"/>
        <v>0.57207779337934583</v>
      </c>
      <c r="Z49" s="24">
        <f t="shared" si="27"/>
        <v>0.61045795120498003</v>
      </c>
      <c r="AA49" s="24">
        <f t="shared" si="27"/>
        <v>0.69775137936738674</v>
      </c>
      <c r="AB49" s="24">
        <f t="shared" si="27"/>
        <v>0.49034615140223536</v>
      </c>
      <c r="AC49" s="24">
        <f t="shared" si="27"/>
        <v>0.43586522435500702</v>
      </c>
      <c r="AD49" s="24">
        <f t="shared" si="27"/>
        <v>0.49984430850177425</v>
      </c>
      <c r="AE49" s="24">
        <f t="shared" si="27"/>
        <v>0.47736785634288259</v>
      </c>
      <c r="AF49" s="24">
        <f t="shared" si="27"/>
        <v>0.63135665322103207</v>
      </c>
      <c r="AG49" s="24">
        <f t="shared" si="27"/>
        <v>0.48275041788106343</v>
      </c>
      <c r="AH49" s="24">
        <f t="shared" si="27"/>
        <v>0.50520864197575899</v>
      </c>
      <c r="AI49" s="24">
        <f t="shared" si="27"/>
        <v>0.43461654577714487</v>
      </c>
      <c r="AJ49" s="24">
        <f t="shared" si="27"/>
        <v>0.15985673194197014</v>
      </c>
      <c r="AK49" s="24">
        <f t="shared" si="27"/>
        <v>0.15985673194197023</v>
      </c>
      <c r="AL49" s="24">
        <f t="shared" si="27"/>
        <v>0.41530959661271633</v>
      </c>
      <c r="AM49" s="24">
        <f t="shared" si="27"/>
        <v>0.48449029923907727</v>
      </c>
      <c r="AN49" s="24">
        <f t="shared" si="27"/>
        <v>0.61391260083004129</v>
      </c>
      <c r="AO49" s="24">
        <f t="shared" si="27"/>
        <v>0.70018697100356231</v>
      </c>
      <c r="AP49" s="24">
        <f t="shared" si="27"/>
        <v>0.6001753874563075</v>
      </c>
      <c r="AQ49" s="24">
        <f t="shared" si="27"/>
        <v>0.57562820412491533</v>
      </c>
      <c r="AR49" s="24">
        <f t="shared" si="27"/>
        <v>0.66557287925998143</v>
      </c>
      <c r="AS49" s="24">
        <f t="shared" si="27"/>
        <v>0.52365128620944068</v>
      </c>
      <c r="AT49" s="24">
        <f t="shared" si="27"/>
        <v>0.33851058587627419</v>
      </c>
      <c r="AU49" s="24">
        <f t="shared" si="27"/>
        <v>0.15696866588035679</v>
      </c>
      <c r="AV49" s="24">
        <f t="shared" si="27"/>
        <v>0.15696866588035643</v>
      </c>
      <c r="AW49" s="24">
        <f t="shared" si="27"/>
        <v>0.44084685111109762</v>
      </c>
      <c r="AX49" s="24">
        <f t="shared" si="27"/>
        <v>0.39475686619070999</v>
      </c>
      <c r="AY49" s="24">
        <f t="shared" si="27"/>
        <v>0.31718218291830108</v>
      </c>
      <c r="AZ49" s="24">
        <f t="shared" si="27"/>
        <v>0.12708407652367859</v>
      </c>
      <c r="BA49" s="24">
        <f t="shared" si="27"/>
        <v>0.12708407652367898</v>
      </c>
      <c r="BB49" s="24">
        <f t="shared" si="27"/>
        <v>0.41692960841899834</v>
      </c>
      <c r="BC49" s="24">
        <f t="shared" si="27"/>
        <v>0.54880525607211483</v>
      </c>
      <c r="BD49" s="24">
        <f t="shared" si="27"/>
        <v>0.47056145969160545</v>
      </c>
      <c r="BE49" s="24">
        <f t="shared" si="27"/>
        <v>0.52306779161099792</v>
      </c>
      <c r="BF49" s="24">
        <f t="shared" si="27"/>
        <v>0.45356288368867381</v>
      </c>
      <c r="BG49" s="24">
        <f t="shared" si="27"/>
        <v>0.51144606833075656</v>
      </c>
      <c r="BH49" s="24">
        <f t="shared" si="27"/>
        <v>0.47899645341616587</v>
      </c>
      <c r="BI49" s="24">
        <f t="shared" si="27"/>
        <v>0.49438286488545435</v>
      </c>
      <c r="BJ49" s="24">
        <f t="shared" si="27"/>
        <v>0.55823210774506993</v>
      </c>
      <c r="BK49" s="24">
        <f t="shared" si="27"/>
        <v>0.39727024055827365</v>
      </c>
      <c r="BL49" s="24">
        <f t="shared" si="27"/>
        <v>0.29164833445925514</v>
      </c>
      <c r="BM49" s="24">
        <f t="shared" si="27"/>
        <v>0.78106343171661641</v>
      </c>
      <c r="BN49" s="24">
        <f t="shared" si="27"/>
        <v>0.36072782939656245</v>
      </c>
      <c r="BO49" s="24">
        <f t="shared" ref="BO49:DY49" si="28">_xlfn.STDEV.P(BO6:BO38)</f>
        <v>0.30712278350359073</v>
      </c>
      <c r="BP49" s="24">
        <f t="shared" si="28"/>
        <v>0.28424994036743911</v>
      </c>
      <c r="BQ49" s="24">
        <f t="shared" si="28"/>
        <v>0.31786511722125094</v>
      </c>
      <c r="BR49" s="24">
        <f t="shared" si="28"/>
        <v>0.35325528004044099</v>
      </c>
      <c r="BS49" s="24">
        <f t="shared" si="28"/>
        <v>0.31534997048244801</v>
      </c>
      <c r="BT49" s="24">
        <f t="shared" si="28"/>
        <v>0.30932495609145388</v>
      </c>
      <c r="BU49" s="24">
        <f t="shared" si="28"/>
        <v>0.32723133289339523</v>
      </c>
      <c r="BV49" s="24">
        <f t="shared" si="28"/>
        <v>0.41863020222398833</v>
      </c>
      <c r="BW49" s="24">
        <f t="shared" si="28"/>
        <v>0.41730627110838936</v>
      </c>
      <c r="BX49" s="24">
        <f t="shared" si="28"/>
        <v>0.43287901469151707</v>
      </c>
      <c r="BY49" s="24">
        <f t="shared" si="28"/>
        <v>0.55033651125371996</v>
      </c>
      <c r="BZ49" s="24">
        <f t="shared" si="28"/>
        <v>0.48418980698137504</v>
      </c>
      <c r="CA49" s="24">
        <f t="shared" si="28"/>
        <v>0.29158628735239717</v>
      </c>
      <c r="CB49" s="24">
        <f t="shared" si="28"/>
        <v>0.43218019636315441</v>
      </c>
      <c r="CC49" s="24">
        <f t="shared" si="28"/>
        <v>0.43998785439401245</v>
      </c>
      <c r="CD49" s="24">
        <f t="shared" si="28"/>
        <v>0.55362682542397446</v>
      </c>
      <c r="CE49" s="24">
        <f t="shared" si="28"/>
        <v>0.52225355559764552</v>
      </c>
      <c r="CF49" s="24">
        <f t="shared" si="28"/>
        <v>0.49858857073535928</v>
      </c>
      <c r="CG49" s="24">
        <f t="shared" si="28"/>
        <v>0.46654515387945955</v>
      </c>
      <c r="CH49" s="24">
        <f t="shared" si="28"/>
        <v>0.47031121907672224</v>
      </c>
      <c r="CI49" s="24">
        <f t="shared" si="28"/>
        <v>4.2568358657817738E-2</v>
      </c>
      <c r="CJ49" s="24">
        <f t="shared" si="28"/>
        <v>6.7657010260384343E-2</v>
      </c>
      <c r="CK49" s="24">
        <f t="shared" si="28"/>
        <v>4.4841195472881075E-2</v>
      </c>
      <c r="CL49" s="24">
        <f t="shared" si="28"/>
        <v>1.2414936805960255E-2</v>
      </c>
      <c r="CM49" s="24">
        <f t="shared" si="28"/>
        <v>0.32471561064684551</v>
      </c>
      <c r="CN49" s="24">
        <f t="shared" si="28"/>
        <v>0.32746608032389696</v>
      </c>
      <c r="CO49" s="24">
        <f t="shared" si="28"/>
        <v>0.32477882919210799</v>
      </c>
      <c r="CP49" s="24">
        <f t="shared" si="28"/>
        <v>0.25199029021162395</v>
      </c>
      <c r="CQ49" s="24">
        <f t="shared" si="28"/>
        <v>0.10603047930352917</v>
      </c>
      <c r="CR49" s="24">
        <f t="shared" si="28"/>
        <v>0.14788281133761294</v>
      </c>
      <c r="CS49" s="24">
        <f t="shared" si="28"/>
        <v>9.2515655727466423E-2</v>
      </c>
      <c r="CT49" s="24">
        <f t="shared" si="28"/>
        <v>0.13005932472462561</v>
      </c>
      <c r="CU49" s="24">
        <f t="shared" si="28"/>
        <v>0.11035003230142972</v>
      </c>
      <c r="CV49" s="24">
        <f t="shared" si="28"/>
        <v>9.076791341382548E-2</v>
      </c>
      <c r="CW49" s="24">
        <f t="shared" si="28"/>
        <v>0.35238289431438669</v>
      </c>
      <c r="CX49" s="24">
        <f t="shared" si="28"/>
        <v>0.43969889530732836</v>
      </c>
      <c r="CY49" s="24">
        <f t="shared" si="28"/>
        <v>0.32158922338433393</v>
      </c>
      <c r="CZ49" s="24">
        <f t="shared" si="28"/>
        <v>0.11587926921819856</v>
      </c>
      <c r="DA49" s="24">
        <f t="shared" si="28"/>
        <v>0.11587926921819898</v>
      </c>
      <c r="DB49" s="24">
        <f t="shared" si="28"/>
        <v>0.43074199242629985</v>
      </c>
      <c r="DC49" s="24">
        <f t="shared" si="28"/>
        <v>0.49718103209632081</v>
      </c>
      <c r="DD49" s="24">
        <f t="shared" si="28"/>
        <v>0.54274729209510675</v>
      </c>
      <c r="DE49" s="24">
        <f t="shared" si="28"/>
        <v>9.6836613211051442E-2</v>
      </c>
      <c r="DF49" s="24">
        <f t="shared" si="28"/>
        <v>9.6836613211050096E-2</v>
      </c>
      <c r="DG49" s="24">
        <f t="shared" si="28"/>
        <v>0.41136689801910259</v>
      </c>
      <c r="DH49" s="24">
        <f t="shared" si="28"/>
        <v>0.56254093299853924</v>
      </c>
      <c r="DI49" s="24">
        <f t="shared" si="28"/>
        <v>0.57919190742327753</v>
      </c>
      <c r="DJ49" s="24">
        <f t="shared" si="28"/>
        <v>0.46728748296850708</v>
      </c>
      <c r="DK49" s="24">
        <f t="shared" si="28"/>
        <v>0.39525201946697686</v>
      </c>
      <c r="DL49" s="24">
        <f t="shared" si="28"/>
        <v>0.39322560526023875</v>
      </c>
      <c r="DM49" s="24">
        <f t="shared" si="28"/>
        <v>0.2928508522284875</v>
      </c>
      <c r="DN49" s="24">
        <f t="shared" si="28"/>
        <v>0.25485947084229649</v>
      </c>
      <c r="DO49" s="24">
        <f t="shared" si="28"/>
        <v>0.29211927327089104</v>
      </c>
      <c r="DP49" s="24">
        <f t="shared" si="28"/>
        <v>6.7920769970105696E-2</v>
      </c>
      <c r="DQ49" s="24">
        <f t="shared" si="28"/>
        <v>8.7524680787232564E-2</v>
      </c>
      <c r="DR49" s="24">
        <f t="shared" si="28"/>
        <v>8.0683522793535037E-2</v>
      </c>
      <c r="DS49" s="24">
        <f t="shared" si="28"/>
        <v>3.3102488677710512E-2</v>
      </c>
      <c r="DT49" s="24">
        <f t="shared" si="28"/>
        <v>6.9439265104640477E-2</v>
      </c>
      <c r="DU49" s="24">
        <f t="shared" si="28"/>
        <v>0.17332478941271784</v>
      </c>
      <c r="DV49" s="24">
        <f t="shared" si="28"/>
        <v>0.17019066525206777</v>
      </c>
      <c r="DW49" s="24">
        <f t="shared" si="28"/>
        <v>0.20214856882166909</v>
      </c>
      <c r="DX49" s="24">
        <f t="shared" si="28"/>
        <v>0.19268434535861001</v>
      </c>
      <c r="DY49" s="24">
        <f t="shared" si="28"/>
        <v>0.22746059047551087</v>
      </c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</row>
    <row r="50" spans="1:209" x14ac:dyDescent="0.3">
      <c r="A50" s="41" t="s">
        <v>137</v>
      </c>
      <c r="B50" s="24">
        <f>B49/B40</f>
        <v>1.4714752179592745</v>
      </c>
      <c r="C50" s="24">
        <f t="shared" ref="C50:BN50" si="29">C49/C40</f>
        <v>0.4897145928581898</v>
      </c>
      <c r="D50" s="24">
        <f t="shared" si="29"/>
        <v>0.25222725456545836</v>
      </c>
      <c r="E50" s="24">
        <f t="shared" si="29"/>
        <v>0.19096934937988164</v>
      </c>
      <c r="F50" s="24">
        <f t="shared" si="29"/>
        <v>0.68568767275831899</v>
      </c>
      <c r="G50" s="24">
        <f t="shared" si="29"/>
        <v>0.54245220401986949</v>
      </c>
      <c r="H50" s="24">
        <f t="shared" si="29"/>
        <v>0.22798518935049755</v>
      </c>
      <c r="I50" s="24">
        <f t="shared" si="29"/>
        <v>0.37950758222483411</v>
      </c>
      <c r="J50" s="24">
        <f t="shared" si="29"/>
        <v>9.593276594137036E-2</v>
      </c>
      <c r="K50" s="24">
        <f t="shared" si="29"/>
        <v>0.49480337334164276</v>
      </c>
      <c r="L50" s="24">
        <f t="shared" si="29"/>
        <v>9.4443455227506981E-2</v>
      </c>
      <c r="M50" s="24">
        <f t="shared" si="29"/>
        <v>0.14677813225370648</v>
      </c>
      <c r="N50" s="24">
        <f t="shared" si="29"/>
        <v>0.15280367939989345</v>
      </c>
      <c r="O50" s="24">
        <f t="shared" si="29"/>
        <v>0.14641173194962898</v>
      </c>
      <c r="P50" s="24">
        <f t="shared" si="29"/>
        <v>0.55995683284324982</v>
      </c>
      <c r="Q50" s="24">
        <f t="shared" si="29"/>
        <v>5.134979331514522E-2</v>
      </c>
      <c r="R50" s="24">
        <f t="shared" si="29"/>
        <v>7.9308082193751919E-2</v>
      </c>
      <c r="S50" s="24">
        <f t="shared" si="29"/>
        <v>7.8637313274293102E-2</v>
      </c>
      <c r="T50" s="24">
        <f t="shared" si="29"/>
        <v>9.3282504861348162E-2</v>
      </c>
      <c r="U50" s="24">
        <f t="shared" si="29"/>
        <v>0.14646469757465164</v>
      </c>
      <c r="V50" s="24">
        <f t="shared" si="29"/>
        <v>0.15576654730095801</v>
      </c>
      <c r="W50" s="24">
        <f t="shared" si="29"/>
        <v>0.15064844103189801</v>
      </c>
      <c r="X50" s="24">
        <f t="shared" si="29"/>
        <v>0.15987467127166902</v>
      </c>
      <c r="Y50" s="24">
        <f t="shared" si="29"/>
        <v>0.18272856628860135</v>
      </c>
      <c r="Z50" s="24">
        <f t="shared" si="29"/>
        <v>0.17081400683940379</v>
      </c>
      <c r="AA50" s="24">
        <f t="shared" si="29"/>
        <v>0.20222719287264995</v>
      </c>
      <c r="AB50" s="24">
        <f t="shared" si="29"/>
        <v>0.13135152956100599</v>
      </c>
      <c r="AC50" s="24">
        <f t="shared" si="29"/>
        <v>0.11335056276739297</v>
      </c>
      <c r="AD50" s="24">
        <f t="shared" si="29"/>
        <v>0.16492719328852024</v>
      </c>
      <c r="AE50" s="24">
        <f t="shared" si="29"/>
        <v>0.13159452538080105</v>
      </c>
      <c r="AF50" s="24">
        <f t="shared" si="29"/>
        <v>0.17928592369336716</v>
      </c>
      <c r="AG50" s="24">
        <f t="shared" si="29"/>
        <v>0.12186538882269654</v>
      </c>
      <c r="AH50" s="24">
        <f t="shared" si="29"/>
        <v>0.14230009954855205</v>
      </c>
      <c r="AI50" s="24">
        <f t="shared" si="29"/>
        <v>0.10581477048254467</v>
      </c>
      <c r="AJ50" s="24">
        <f t="shared" si="29"/>
        <v>0.52949625885019547</v>
      </c>
      <c r="AK50" s="24">
        <f t="shared" si="29"/>
        <v>0.22898942173007161</v>
      </c>
      <c r="AL50" s="24">
        <f t="shared" si="29"/>
        <v>9.8569615734573193E-2</v>
      </c>
      <c r="AM50" s="24">
        <f t="shared" si="29"/>
        <v>0.11059238266539284</v>
      </c>
      <c r="AN50" s="24">
        <f t="shared" si="29"/>
        <v>0.14392743992981033</v>
      </c>
      <c r="AO50" s="24">
        <f t="shared" si="29"/>
        <v>0.23015060314436653</v>
      </c>
      <c r="AP50" s="24">
        <f t="shared" si="29"/>
        <v>0.20225100948392108</v>
      </c>
      <c r="AQ50" s="24">
        <f t="shared" si="29"/>
        <v>0.18907799077001683</v>
      </c>
      <c r="AR50" s="24">
        <f t="shared" si="29"/>
        <v>0.19120156896843898</v>
      </c>
      <c r="AS50" s="24">
        <f t="shared" si="29"/>
        <v>0.16263093348693664</v>
      </c>
      <c r="AT50" s="24">
        <f t="shared" si="29"/>
        <v>9.2370277555033464E-2</v>
      </c>
      <c r="AU50" s="24">
        <f t="shared" si="29"/>
        <v>0.41276167048936951</v>
      </c>
      <c r="AV50" s="24">
        <f t="shared" si="29"/>
        <v>0.25329327845496818</v>
      </c>
      <c r="AW50" s="24">
        <f t="shared" si="29"/>
        <v>0.12669349517408854</v>
      </c>
      <c r="AX50" s="24">
        <f t="shared" si="29"/>
        <v>0.11744900994103244</v>
      </c>
      <c r="AY50" s="24">
        <f t="shared" si="29"/>
        <v>7.4651197804422462E-2</v>
      </c>
      <c r="AZ50" s="24">
        <f t="shared" si="29"/>
        <v>0.49022457266874325</v>
      </c>
      <c r="BA50" s="24">
        <f t="shared" si="29"/>
        <v>0.17155821994012854</v>
      </c>
      <c r="BB50" s="24">
        <f t="shared" si="29"/>
        <v>0.10660987492493747</v>
      </c>
      <c r="BC50" s="24">
        <f t="shared" si="29"/>
        <v>0.15599780942898717</v>
      </c>
      <c r="BD50" s="24">
        <f t="shared" si="29"/>
        <v>0.12528932245664812</v>
      </c>
      <c r="BE50" s="24">
        <f t="shared" si="29"/>
        <v>0.14121707563268515</v>
      </c>
      <c r="BF50" s="24">
        <f t="shared" si="29"/>
        <v>0.11398875800566204</v>
      </c>
      <c r="BG50" s="24">
        <f t="shared" si="29"/>
        <v>0.13611829151459004</v>
      </c>
      <c r="BH50" s="24">
        <f t="shared" si="29"/>
        <v>0.12791032693943427</v>
      </c>
      <c r="BI50" s="24">
        <f t="shared" si="29"/>
        <v>0.12993170953890298</v>
      </c>
      <c r="BJ50" s="24">
        <f t="shared" si="29"/>
        <v>0.14606519020057912</v>
      </c>
      <c r="BK50" s="24">
        <f t="shared" si="29"/>
        <v>9.1940047161332195E-2</v>
      </c>
      <c r="BL50" s="24">
        <f t="shared" si="29"/>
        <v>6.4323316792157165E-2</v>
      </c>
      <c r="BM50" s="24">
        <f t="shared" si="29"/>
        <v>0.2462773157590544</v>
      </c>
      <c r="BN50" s="24">
        <f t="shared" si="29"/>
        <v>0.1004218669876111</v>
      </c>
      <c r="BO50" s="24">
        <f t="shared" ref="BO50:DY50" si="30">BO49/BO40</f>
        <v>8.8608690682113647E-2</v>
      </c>
      <c r="BP50" s="24">
        <f t="shared" si="30"/>
        <v>7.8761713929748595E-2</v>
      </c>
      <c r="BQ50" s="24">
        <f t="shared" si="30"/>
        <v>7.6902221464947351E-2</v>
      </c>
      <c r="BR50" s="24">
        <f t="shared" si="30"/>
        <v>9.3258479360269972E-2</v>
      </c>
      <c r="BS50" s="24">
        <f t="shared" si="30"/>
        <v>8.2091120118074012E-2</v>
      </c>
      <c r="BT50" s="24">
        <f t="shared" si="30"/>
        <v>8.1191385928506846E-2</v>
      </c>
      <c r="BU50" s="24">
        <f t="shared" si="30"/>
        <v>8.2967643384587328E-2</v>
      </c>
      <c r="BV50" s="24">
        <f t="shared" si="30"/>
        <v>0.1061856371821021</v>
      </c>
      <c r="BW50" s="24">
        <f t="shared" si="30"/>
        <v>0.10814410377464061</v>
      </c>
      <c r="BX50" s="24">
        <f t="shared" si="30"/>
        <v>0.10964165545190024</v>
      </c>
      <c r="BY50" s="24">
        <f t="shared" si="30"/>
        <v>0.15528350692156828</v>
      </c>
      <c r="BZ50" s="24">
        <f t="shared" si="30"/>
        <v>0.13185511722365428</v>
      </c>
      <c r="CA50" s="24">
        <f t="shared" si="30"/>
        <v>8.1901295879556413E-2</v>
      </c>
      <c r="CB50" s="24">
        <f t="shared" si="30"/>
        <v>9.3968456421805055E-2</v>
      </c>
      <c r="CC50" s="24">
        <f t="shared" si="30"/>
        <v>9.5327823053661179E-2</v>
      </c>
      <c r="CD50" s="24">
        <f t="shared" si="30"/>
        <v>0.13728464089555384</v>
      </c>
      <c r="CE50" s="24">
        <f t="shared" si="30"/>
        <v>0.1277323259652228</v>
      </c>
      <c r="CF50" s="24">
        <f t="shared" si="30"/>
        <v>0.10327348468113275</v>
      </c>
      <c r="CG50" s="24">
        <f t="shared" si="30"/>
        <v>9.9967736141561375E-2</v>
      </c>
      <c r="CH50" s="24">
        <f t="shared" si="30"/>
        <v>0.1035010785782393</v>
      </c>
      <c r="CI50" s="24">
        <f t="shared" si="30"/>
        <v>0.28749997044517128</v>
      </c>
      <c r="CJ50" s="24">
        <f t="shared" si="30"/>
        <v>0.10081789571508416</v>
      </c>
      <c r="CK50" s="24">
        <f t="shared" si="30"/>
        <v>0.28301640723138738</v>
      </c>
      <c r="CL50" s="24">
        <f t="shared" si="30"/>
        <v>0.55694039663576778</v>
      </c>
      <c r="CM50" s="24">
        <f t="shared" si="30"/>
        <v>7.4828075272704686E-2</v>
      </c>
      <c r="CN50" s="24">
        <f t="shared" si="30"/>
        <v>7.9227048104777292E-2</v>
      </c>
      <c r="CO50" s="24">
        <f t="shared" si="30"/>
        <v>8.1658269860903382E-2</v>
      </c>
      <c r="CP50" s="24">
        <f t="shared" si="30"/>
        <v>6.3674200755514818E-2</v>
      </c>
      <c r="CQ50" s="24">
        <f t="shared" si="30"/>
        <v>0.41516283028927603</v>
      </c>
      <c r="CR50" s="24">
        <f t="shared" si="30"/>
        <v>0.1788204398493391</v>
      </c>
      <c r="CS50" s="24">
        <f t="shared" si="30"/>
        <v>0.5968778548963608</v>
      </c>
      <c r="CT50" s="24">
        <f t="shared" si="30"/>
        <v>0.91949487621528969</v>
      </c>
      <c r="CU50" s="24">
        <f t="shared" si="30"/>
        <v>0.25167915794160434</v>
      </c>
      <c r="CV50" s="24">
        <f t="shared" si="30"/>
        <v>0.34463580366451368</v>
      </c>
      <c r="CW50" s="24">
        <f t="shared" si="30"/>
        <v>7.7955179172179215E-2</v>
      </c>
      <c r="CX50" s="24">
        <f t="shared" si="30"/>
        <v>0.10048980348343885</v>
      </c>
      <c r="CY50" s="24">
        <f t="shared" si="30"/>
        <v>7.7995743970817169E-2</v>
      </c>
      <c r="CZ50" s="24">
        <f t="shared" si="30"/>
        <v>0.60424579310850202</v>
      </c>
      <c r="DA50" s="24">
        <f t="shared" si="30"/>
        <v>0.14337502164524285</v>
      </c>
      <c r="DB50" s="24">
        <f t="shared" si="30"/>
        <v>0.1155207744869502</v>
      </c>
      <c r="DC50" s="24">
        <f t="shared" si="30"/>
        <v>0.12469086703380919</v>
      </c>
      <c r="DD50" s="24">
        <f t="shared" si="30"/>
        <v>0.13898935547501978</v>
      </c>
      <c r="DE50" s="24">
        <f t="shared" si="30"/>
        <v>0.53017130530214374</v>
      </c>
      <c r="DF50" s="24">
        <f t="shared" si="30"/>
        <v>0.1184765368759096</v>
      </c>
      <c r="DG50" s="24">
        <f t="shared" si="30"/>
        <v>0.10970795946252362</v>
      </c>
      <c r="DH50" s="24">
        <f t="shared" si="30"/>
        <v>0.14202913395477215</v>
      </c>
      <c r="DI50" s="24">
        <f t="shared" si="30"/>
        <v>0.1490033948588656</v>
      </c>
      <c r="DJ50" s="24">
        <f t="shared" si="30"/>
        <v>0.10581106562199695</v>
      </c>
      <c r="DK50" s="24">
        <f t="shared" si="30"/>
        <v>8.9000405083516726E-2</v>
      </c>
      <c r="DL50" s="24">
        <f t="shared" si="30"/>
        <v>9.9118468527144593E-2</v>
      </c>
      <c r="DM50" s="24">
        <f t="shared" si="30"/>
        <v>7.4678896172120118E-2</v>
      </c>
      <c r="DN50" s="24">
        <f t="shared" si="30"/>
        <v>6.3499110493132963E-2</v>
      </c>
      <c r="DO50" s="24">
        <f t="shared" si="30"/>
        <v>7.1520389799069259E-2</v>
      </c>
      <c r="DP50" s="24">
        <f t="shared" si="30"/>
        <v>0.46824526481965589</v>
      </c>
      <c r="DQ50" s="24">
        <f t="shared" si="30"/>
        <v>0.27284335788174852</v>
      </c>
      <c r="DR50" s="24">
        <f t="shared" si="30"/>
        <v>0.23957125665397455</v>
      </c>
      <c r="DS50" s="24">
        <f t="shared" si="30"/>
        <v>0.43240443760626579</v>
      </c>
      <c r="DT50" s="24">
        <f t="shared" si="30"/>
        <v>0.57533523049434665</v>
      </c>
      <c r="DU50" s="24">
        <f t="shared" si="30"/>
        <v>3.6145498714566356E-2</v>
      </c>
      <c r="DV50" s="24">
        <f t="shared" si="30"/>
        <v>3.744811886996182E-2</v>
      </c>
      <c r="DW50" s="24">
        <f t="shared" si="30"/>
        <v>4.3778826712845796E-2</v>
      </c>
      <c r="DX50" s="24">
        <f t="shared" si="30"/>
        <v>3.852549838190597E-2</v>
      </c>
      <c r="DY50" s="24">
        <f t="shared" si="30"/>
        <v>4.8635899920596484E-2</v>
      </c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</row>
    <row r="51" spans="1:209" x14ac:dyDescent="0.3">
      <c r="A51" s="41" t="s">
        <v>138</v>
      </c>
      <c r="B51" s="24">
        <f>QUARTILE(B6:B38, 1)</f>
        <v>0</v>
      </c>
      <c r="C51" s="24">
        <f t="shared" ref="C51:BN51" si="31">QUARTILE(C6:C38, 1)</f>
        <v>4.9180327868852458E-2</v>
      </c>
      <c r="D51" s="24">
        <f t="shared" si="31"/>
        <v>0.29636274095961723</v>
      </c>
      <c r="E51" s="24">
        <f t="shared" si="31"/>
        <v>0.42170185999224696</v>
      </c>
      <c r="F51" s="24">
        <f t="shared" si="31"/>
        <v>3.9839522298936371E-2</v>
      </c>
      <c r="G51" s="24">
        <f t="shared" si="31"/>
        <v>0.17005363987745181</v>
      </c>
      <c r="H51" s="24">
        <f t="shared" si="31"/>
        <v>0.57936320056814816</v>
      </c>
      <c r="I51" s="24">
        <f t="shared" si="31"/>
        <v>0.16492505887674097</v>
      </c>
      <c r="J51" s="24">
        <f t="shared" si="31"/>
        <v>0.76063472047078595</v>
      </c>
      <c r="K51" s="24">
        <f t="shared" si="31"/>
        <v>8.771929824561403E-2</v>
      </c>
      <c r="L51" s="24">
        <f t="shared" si="31"/>
        <v>0.8</v>
      </c>
      <c r="M51" s="24">
        <f t="shared" si="31"/>
        <v>3.578544061302682</v>
      </c>
      <c r="N51" s="24">
        <f t="shared" si="31"/>
        <v>3.7733333333333334</v>
      </c>
      <c r="O51" s="24">
        <f t="shared" si="31"/>
        <v>3.7896551724137932</v>
      </c>
      <c r="P51" s="24">
        <f t="shared" si="31"/>
        <v>4.5454545454545456E-2</v>
      </c>
      <c r="Q51" s="24">
        <f t="shared" si="31"/>
        <v>0.87878787878787878</v>
      </c>
      <c r="R51" s="24">
        <f t="shared" si="31"/>
        <v>3.7126838678562817</v>
      </c>
      <c r="S51" s="24">
        <f t="shared" si="31"/>
        <v>4.0207751937984497</v>
      </c>
      <c r="T51" s="24">
        <f t="shared" si="31"/>
        <v>3.9977272727272726</v>
      </c>
      <c r="U51" s="24">
        <f t="shared" si="31"/>
        <v>3.0701754385964914</v>
      </c>
      <c r="V51" s="24">
        <f t="shared" si="31"/>
        <v>2.935593220338983</v>
      </c>
      <c r="W51" s="24">
        <f t="shared" si="31"/>
        <v>2.742690058479532</v>
      </c>
      <c r="X51" s="24">
        <f t="shared" si="31"/>
        <v>2.9863013698630136</v>
      </c>
      <c r="Y51" s="24">
        <f t="shared" si="31"/>
        <v>2.7037037037037037</v>
      </c>
      <c r="Z51" s="24">
        <f t="shared" si="31"/>
        <v>3.2142857142857144</v>
      </c>
      <c r="AA51" s="24">
        <f t="shared" si="31"/>
        <v>3.2710637605725439</v>
      </c>
      <c r="AB51" s="24">
        <f t="shared" si="31"/>
        <v>3.4117647058823528</v>
      </c>
      <c r="AC51" s="24">
        <f t="shared" si="31"/>
        <v>3.6</v>
      </c>
      <c r="AD51" s="24">
        <f t="shared" si="31"/>
        <v>2.5056577684970933</v>
      </c>
      <c r="AE51" s="24">
        <f t="shared" si="31"/>
        <v>3.3391304347826085</v>
      </c>
      <c r="AF51" s="24">
        <f t="shared" si="31"/>
        <v>3.1333333333333333</v>
      </c>
      <c r="AG51" s="24">
        <f t="shared" si="31"/>
        <v>3.7272727272727271</v>
      </c>
      <c r="AH51" s="24">
        <f t="shared" si="31"/>
        <v>3.1951388888888888</v>
      </c>
      <c r="AI51" s="24">
        <f t="shared" si="31"/>
        <v>3.8888888888888888</v>
      </c>
      <c r="AJ51" s="24">
        <f t="shared" si="31"/>
        <v>0.18752052545155995</v>
      </c>
      <c r="AK51" s="24">
        <f t="shared" si="31"/>
        <v>0.55982465188241359</v>
      </c>
      <c r="AL51" s="24">
        <f t="shared" si="31"/>
        <v>3.9272727272727272</v>
      </c>
      <c r="AM51" s="24">
        <f t="shared" si="31"/>
        <v>4.1781712473572945</v>
      </c>
      <c r="AN51" s="24">
        <f t="shared" si="31"/>
        <v>4</v>
      </c>
      <c r="AO51" s="24">
        <f t="shared" si="31"/>
        <v>2.6666666666666665</v>
      </c>
      <c r="AP51" s="24">
        <f t="shared" si="31"/>
        <v>2.7086614173228347</v>
      </c>
      <c r="AQ51" s="24">
        <f t="shared" si="31"/>
        <v>2.7850404312668462</v>
      </c>
      <c r="AR51" s="24">
        <f t="shared" si="31"/>
        <v>3.08</v>
      </c>
      <c r="AS51" s="24">
        <f t="shared" si="31"/>
        <v>2.9487179487179489</v>
      </c>
      <c r="AT51" s="24">
        <f t="shared" si="31"/>
        <v>3.4958173755291271</v>
      </c>
      <c r="AU51" s="24">
        <f t="shared" si="31"/>
        <v>0.26393653516295024</v>
      </c>
      <c r="AV51" s="24">
        <f t="shared" si="31"/>
        <v>0.50357142857142856</v>
      </c>
      <c r="AW51" s="24">
        <f t="shared" si="31"/>
        <v>3.2173913043478262</v>
      </c>
      <c r="AX51" s="24">
        <f t="shared" si="31"/>
        <v>3.1325301204819276</v>
      </c>
      <c r="AY51" s="24">
        <f t="shared" si="31"/>
        <v>3.9866666666666668</v>
      </c>
      <c r="AZ51" s="24">
        <f t="shared" si="31"/>
        <v>0.14139240506329115</v>
      </c>
      <c r="BA51" s="24">
        <f t="shared" si="31"/>
        <v>0.64595368201925574</v>
      </c>
      <c r="BB51" s="24">
        <f t="shared" si="31"/>
        <v>3.591796875</v>
      </c>
      <c r="BC51" s="24">
        <f t="shared" si="31"/>
        <v>3.0419488575226281</v>
      </c>
      <c r="BD51" s="24">
        <f t="shared" si="31"/>
        <v>3.3698968289132223</v>
      </c>
      <c r="BE51" s="24">
        <f t="shared" si="31"/>
        <v>3.4061895551257253</v>
      </c>
      <c r="BF51" s="24">
        <f t="shared" si="31"/>
        <v>3.78</v>
      </c>
      <c r="BG51" s="24">
        <f t="shared" si="31"/>
        <v>3.5218978102189782</v>
      </c>
      <c r="BH51" s="24">
        <f t="shared" si="31"/>
        <v>3.4522776572668112</v>
      </c>
      <c r="BI51" s="24">
        <f t="shared" si="31"/>
        <v>3.56</v>
      </c>
      <c r="BJ51" s="24">
        <f t="shared" si="31"/>
        <v>3.4817682317682319</v>
      </c>
      <c r="BK51" s="24">
        <f t="shared" si="31"/>
        <v>4.0513141426783479</v>
      </c>
      <c r="BL51" s="24">
        <f t="shared" si="31"/>
        <v>4.310473214144074</v>
      </c>
      <c r="BM51" s="24">
        <f t="shared" si="31"/>
        <v>2.5017361111111112</v>
      </c>
      <c r="BN51" s="24">
        <f t="shared" si="31"/>
        <v>3.3537499260223704</v>
      </c>
      <c r="BO51" s="24">
        <f t="shared" ref="BO51:DY51" si="32">QUARTILE(BO6:BO38, 1)</f>
        <v>3.2313575525812621</v>
      </c>
      <c r="BP51" s="24">
        <f t="shared" si="32"/>
        <v>3.421904761904762</v>
      </c>
      <c r="BQ51" s="24">
        <f t="shared" si="32"/>
        <v>3.9292929292929295</v>
      </c>
      <c r="BR51" s="24">
        <f t="shared" si="32"/>
        <v>3.5893330185957457</v>
      </c>
      <c r="BS51" s="24">
        <f t="shared" si="32"/>
        <v>3.6037562111261683</v>
      </c>
      <c r="BT51" s="24">
        <f t="shared" si="32"/>
        <v>3.5516050583657588</v>
      </c>
      <c r="BU51" s="24">
        <f t="shared" si="32"/>
        <v>3.7925659472422062</v>
      </c>
      <c r="BV51" s="24">
        <f t="shared" si="32"/>
        <v>3.737852360817477</v>
      </c>
      <c r="BW51" s="24">
        <f t="shared" si="32"/>
        <v>3.6226225016118634</v>
      </c>
      <c r="BX51" s="24">
        <f t="shared" si="32"/>
        <v>3.7318810982527797</v>
      </c>
      <c r="BY51" s="24">
        <f t="shared" si="32"/>
        <v>3.1081081081081079</v>
      </c>
      <c r="BZ51" s="24">
        <f t="shared" si="32"/>
        <v>3.4146341463414633</v>
      </c>
      <c r="CA51" s="24">
        <f t="shared" si="32"/>
        <v>3.4262614522083958</v>
      </c>
      <c r="CB51" s="24">
        <f t="shared" si="32"/>
        <v>4.3133365296256345</v>
      </c>
      <c r="CC51" s="24">
        <f t="shared" si="32"/>
        <v>4.3810336677346502</v>
      </c>
      <c r="CD51" s="24">
        <f t="shared" si="32"/>
        <v>3.6867469879518073</v>
      </c>
      <c r="CE51" s="24">
        <f t="shared" si="32"/>
        <v>3.8114754098360657</v>
      </c>
      <c r="CF51" s="24">
        <f t="shared" si="32"/>
        <v>4.5678536140457551</v>
      </c>
      <c r="CG51" s="24">
        <f t="shared" si="32"/>
        <v>4.408139566469278</v>
      </c>
      <c r="CH51" s="24">
        <f t="shared" si="32"/>
        <v>4.2236721611721615</v>
      </c>
      <c r="CI51" s="24">
        <f t="shared" si="32"/>
        <v>0.11881188118811881</v>
      </c>
      <c r="CJ51" s="24">
        <f t="shared" si="32"/>
        <v>0.64895635673624286</v>
      </c>
      <c r="CK51" s="24">
        <f t="shared" si="32"/>
        <v>0.13407821229050279</v>
      </c>
      <c r="CL51" s="24">
        <f t="shared" si="32"/>
        <v>1.4563106796116505E-2</v>
      </c>
      <c r="CM51" s="24">
        <f t="shared" si="32"/>
        <v>4.165007112375533</v>
      </c>
      <c r="CN51" s="24">
        <f t="shared" si="32"/>
        <v>3.9806201550387597</v>
      </c>
      <c r="CO51" s="24">
        <f t="shared" si="32"/>
        <v>3.8235294117647061</v>
      </c>
      <c r="CP51" s="24">
        <f t="shared" si="32"/>
        <v>3.8283582089552239</v>
      </c>
      <c r="CQ51" s="24">
        <f t="shared" si="32"/>
        <v>0.18115942028985507</v>
      </c>
      <c r="CR51" s="24">
        <f t="shared" si="32"/>
        <v>0.69376197820392149</v>
      </c>
      <c r="CS51" s="24">
        <f t="shared" si="32"/>
        <v>9.6042927382753412E-2</v>
      </c>
      <c r="CT51" s="24">
        <f t="shared" si="32"/>
        <v>7.6556776556776562E-2</v>
      </c>
      <c r="CU51" s="24">
        <f t="shared" si="32"/>
        <v>0.36383502860775585</v>
      </c>
      <c r="CV51" s="24">
        <f t="shared" si="32"/>
        <v>0.23296330558125194</v>
      </c>
      <c r="CW51" s="24">
        <f t="shared" si="32"/>
        <v>4.3371935919706619</v>
      </c>
      <c r="CX51" s="24">
        <f t="shared" si="32"/>
        <v>4.1964214461997731</v>
      </c>
      <c r="CY51" s="24">
        <f t="shared" si="32"/>
        <v>3.9587598730522346</v>
      </c>
      <c r="CZ51" s="24">
        <f t="shared" si="32"/>
        <v>0.13636363636363635</v>
      </c>
      <c r="DA51" s="24">
        <f t="shared" si="32"/>
        <v>0.76020408163265307</v>
      </c>
      <c r="DB51" s="24">
        <f t="shared" si="32"/>
        <v>3.4782312925170071</v>
      </c>
      <c r="DC51" s="24">
        <f t="shared" si="32"/>
        <v>3.7222222222222223</v>
      </c>
      <c r="DD51" s="24">
        <f t="shared" si="32"/>
        <v>3.6100628930817611</v>
      </c>
      <c r="DE51" s="24">
        <f t="shared" si="32"/>
        <v>0.10948905109489052</v>
      </c>
      <c r="DF51" s="24">
        <f t="shared" si="32"/>
        <v>0.77272727272727271</v>
      </c>
      <c r="DG51" s="24">
        <f t="shared" si="32"/>
        <v>3.5339366515837103</v>
      </c>
      <c r="DH51" s="24">
        <f t="shared" si="32"/>
        <v>3.7058823529411766</v>
      </c>
      <c r="DI51" s="24">
        <f t="shared" si="32"/>
        <v>3.6363636363636362</v>
      </c>
      <c r="DJ51" s="24">
        <f t="shared" si="32"/>
        <v>4.1008771929824555</v>
      </c>
      <c r="DK51" s="24">
        <f t="shared" si="32"/>
        <v>4.1365546218487399</v>
      </c>
      <c r="DL51" s="24">
        <f t="shared" si="32"/>
        <v>3.761551819949986</v>
      </c>
      <c r="DM51" s="24">
        <f t="shared" si="32"/>
        <v>3.8299964564138911</v>
      </c>
      <c r="DN51" s="24">
        <f t="shared" si="32"/>
        <v>3.8875621632822215</v>
      </c>
      <c r="DO51" s="24">
        <f t="shared" si="32"/>
        <v>3.7698376817512287</v>
      </c>
      <c r="DP51" s="24">
        <f t="shared" si="32"/>
        <v>0.10614525139664804</v>
      </c>
      <c r="DQ51" s="24">
        <f t="shared" si="32"/>
        <v>0.27374301675977653</v>
      </c>
      <c r="DR51" s="24">
        <f t="shared" si="32"/>
        <v>0.29508196721311475</v>
      </c>
      <c r="DS51" s="24">
        <f t="shared" si="32"/>
        <v>5.737704918032787E-2</v>
      </c>
      <c r="DT51" s="24">
        <f t="shared" si="32"/>
        <v>7.6190476190476197E-2</v>
      </c>
      <c r="DU51" s="24">
        <f t="shared" si="32"/>
        <v>4.70218080888184</v>
      </c>
      <c r="DV51" s="24">
        <f t="shared" si="32"/>
        <v>4.43628003003003</v>
      </c>
      <c r="DW51" s="24">
        <f t="shared" si="32"/>
        <v>4.50209954292293</v>
      </c>
      <c r="DX51" s="24">
        <f t="shared" si="32"/>
        <v>4.9093672919444451</v>
      </c>
      <c r="DY51" s="24">
        <f t="shared" si="32"/>
        <v>4.5431850908285334</v>
      </c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</row>
    <row r="52" spans="1:209" x14ac:dyDescent="0.3">
      <c r="A52" s="41" t="s">
        <v>139</v>
      </c>
      <c r="B52" s="24">
        <f>QUARTILE(B6:B38,3)</f>
        <v>1.0269643985675163E-2</v>
      </c>
      <c r="C52" s="24">
        <f t="shared" ref="C52:BN52" si="33">QUARTILE(C6:C38,3)</f>
        <v>9.1185410334346503E-2</v>
      </c>
      <c r="D52" s="24">
        <f t="shared" si="33"/>
        <v>0.4055345671059733</v>
      </c>
      <c r="E52" s="24">
        <f t="shared" si="33"/>
        <v>0.55822507663114873</v>
      </c>
      <c r="F52" s="24">
        <f t="shared" si="33"/>
        <v>9.1577137945853038E-2</v>
      </c>
      <c r="G52" s="24">
        <f t="shared" si="33"/>
        <v>0.42063679943185184</v>
      </c>
      <c r="H52" s="24">
        <f t="shared" si="33"/>
        <v>0.82994636012254819</v>
      </c>
      <c r="I52" s="24">
        <f t="shared" si="33"/>
        <v>0.23936527952921394</v>
      </c>
      <c r="J52" s="24">
        <f t="shared" si="33"/>
        <v>0.83507494112325897</v>
      </c>
      <c r="K52" s="24">
        <f t="shared" si="33"/>
        <v>0.2</v>
      </c>
      <c r="L52" s="24">
        <f t="shared" si="33"/>
        <v>0.91557017543859642</v>
      </c>
      <c r="M52" s="24">
        <f t="shared" si="33"/>
        <v>4.2589285714285712</v>
      </c>
      <c r="N52" s="24">
        <f t="shared" si="33"/>
        <v>4.6121794871794872</v>
      </c>
      <c r="O52" s="24">
        <f t="shared" si="33"/>
        <v>4.515625</v>
      </c>
      <c r="P52" s="24">
        <f t="shared" si="33"/>
        <v>0.12121212121212122</v>
      </c>
      <c r="Q52" s="24">
        <f t="shared" si="33"/>
        <v>0.95454545454545459</v>
      </c>
      <c r="R52" s="24">
        <f t="shared" si="33"/>
        <v>4.0227272727272725</v>
      </c>
      <c r="S52" s="24">
        <f t="shared" si="33"/>
        <v>4.3362068965517242</v>
      </c>
      <c r="T52" s="24">
        <f t="shared" si="33"/>
        <v>4.346228239845261</v>
      </c>
      <c r="U52" s="24">
        <f t="shared" si="33"/>
        <v>3.7407407407407409</v>
      </c>
      <c r="V52" s="24">
        <f t="shared" si="33"/>
        <v>3.5901639344262297</v>
      </c>
      <c r="W52" s="24">
        <f t="shared" si="33"/>
        <v>3.3250000000000002</v>
      </c>
      <c r="X52" s="24">
        <f t="shared" si="33"/>
        <v>3.5947955390334574</v>
      </c>
      <c r="Y52" s="24">
        <f t="shared" si="33"/>
        <v>3.5</v>
      </c>
      <c r="Z52" s="24">
        <f t="shared" si="33"/>
        <v>3.8333333333333335</v>
      </c>
      <c r="AA52" s="24">
        <f t="shared" si="33"/>
        <v>3.6946654611211569</v>
      </c>
      <c r="AB52" s="24">
        <f t="shared" si="33"/>
        <v>4.0620689655172413</v>
      </c>
      <c r="AC52" s="24">
        <f t="shared" si="33"/>
        <v>4.1736526946107784</v>
      </c>
      <c r="AD52" s="24">
        <f t="shared" si="33"/>
        <v>3.3373122317596566</v>
      </c>
      <c r="AE52" s="24">
        <f t="shared" si="33"/>
        <v>3.945709281961471</v>
      </c>
      <c r="AF52" s="24">
        <f t="shared" si="33"/>
        <v>3.8125</v>
      </c>
      <c r="AG52" s="24">
        <f t="shared" si="33"/>
        <v>4.1914893617021276</v>
      </c>
      <c r="AH52" s="24">
        <f t="shared" si="33"/>
        <v>3.7541666666666664</v>
      </c>
      <c r="AI52" s="24">
        <f t="shared" si="33"/>
        <v>4.25</v>
      </c>
      <c r="AJ52" s="24">
        <f t="shared" si="33"/>
        <v>0.44017534811758635</v>
      </c>
      <c r="AK52" s="24">
        <f t="shared" si="33"/>
        <v>0.81247947454844005</v>
      </c>
      <c r="AL52" s="24">
        <f t="shared" si="33"/>
        <v>4.4897959183673466</v>
      </c>
      <c r="AM52" s="24">
        <f t="shared" si="33"/>
        <v>4.590923288355822</v>
      </c>
      <c r="AN52" s="24">
        <f t="shared" si="33"/>
        <v>4.5777777777777775</v>
      </c>
      <c r="AO52" s="24">
        <f t="shared" si="33"/>
        <v>3.2682926829268291</v>
      </c>
      <c r="AP52" s="24">
        <f t="shared" si="33"/>
        <v>3.1578947368421053</v>
      </c>
      <c r="AQ52" s="24">
        <f t="shared" si="33"/>
        <v>3.3582826747720365</v>
      </c>
      <c r="AR52" s="24">
        <f t="shared" si="33"/>
        <v>3.75</v>
      </c>
      <c r="AS52" s="24">
        <f t="shared" si="33"/>
        <v>3.5584415584415585</v>
      </c>
      <c r="AT52" s="24">
        <f t="shared" si="33"/>
        <v>3.8901785714285713</v>
      </c>
      <c r="AU52" s="24">
        <f t="shared" si="33"/>
        <v>0.49642857142857144</v>
      </c>
      <c r="AV52" s="24">
        <f t="shared" si="33"/>
        <v>0.73606346483704976</v>
      </c>
      <c r="AW52" s="24">
        <f t="shared" si="33"/>
        <v>3.6119402985074629</v>
      </c>
      <c r="AX52" s="24">
        <f t="shared" si="33"/>
        <v>3.5303030303030303</v>
      </c>
      <c r="AY52" s="24">
        <f t="shared" si="33"/>
        <v>4.4285714285714288</v>
      </c>
      <c r="AZ52" s="24">
        <f t="shared" si="33"/>
        <v>0.35404631798074421</v>
      </c>
      <c r="BA52" s="24">
        <f t="shared" si="33"/>
        <v>0.85860759493670891</v>
      </c>
      <c r="BB52" s="24">
        <f t="shared" si="33"/>
        <v>4.1771077283372371</v>
      </c>
      <c r="BC52" s="24">
        <f t="shared" si="33"/>
        <v>3.9146676661669169</v>
      </c>
      <c r="BD52" s="24">
        <f t="shared" si="33"/>
        <v>4.0298996071584465</v>
      </c>
      <c r="BE52" s="24">
        <f t="shared" si="33"/>
        <v>3.961904761904762</v>
      </c>
      <c r="BF52" s="24">
        <f t="shared" si="33"/>
        <v>4.1607142857142856</v>
      </c>
      <c r="BG52" s="24">
        <f t="shared" si="33"/>
        <v>4.0452961672473871</v>
      </c>
      <c r="BH52" s="24">
        <f t="shared" si="33"/>
        <v>4.0229007633587788</v>
      </c>
      <c r="BI52" s="24">
        <f t="shared" si="33"/>
        <v>3.9853658536585366</v>
      </c>
      <c r="BJ52" s="24">
        <f t="shared" si="33"/>
        <v>4.0089459754287446</v>
      </c>
      <c r="BK52" s="24">
        <f t="shared" si="33"/>
        <v>4.6355555555555554</v>
      </c>
      <c r="BL52" s="24">
        <f t="shared" si="33"/>
        <v>4.8162798408488063</v>
      </c>
      <c r="BM52" s="24">
        <f t="shared" si="33"/>
        <v>3.7022032765638606</v>
      </c>
      <c r="BN52" s="24">
        <f t="shared" si="33"/>
        <v>3.8057754720692367</v>
      </c>
      <c r="BO52" s="24">
        <f t="shared" ref="BO52:DY52" si="34">QUARTILE(BO6:BO38,3)</f>
        <v>3.6887966804979255</v>
      </c>
      <c r="BP52" s="24">
        <f t="shared" si="34"/>
        <v>3.7894736842105261</v>
      </c>
      <c r="BQ52" s="24">
        <f t="shared" si="34"/>
        <v>4.3612565445026181</v>
      </c>
      <c r="BR52" s="24">
        <f t="shared" si="34"/>
        <v>3.9871739069105741</v>
      </c>
      <c r="BS52" s="24">
        <f t="shared" si="34"/>
        <v>4.0572365516806457</v>
      </c>
      <c r="BT52" s="24">
        <f t="shared" si="34"/>
        <v>3.9923900740842364</v>
      </c>
      <c r="BU52" s="24">
        <f t="shared" si="34"/>
        <v>4.1402214022140225</v>
      </c>
      <c r="BV52" s="24">
        <f t="shared" si="34"/>
        <v>4.1804347826086961</v>
      </c>
      <c r="BW52" s="24">
        <f t="shared" si="34"/>
        <v>4.0910103349964366</v>
      </c>
      <c r="BX52" s="24">
        <f t="shared" si="34"/>
        <v>4.1599635036496352</v>
      </c>
      <c r="BY52" s="24">
        <f t="shared" si="34"/>
        <v>3.7555555555555555</v>
      </c>
      <c r="BZ52" s="24">
        <f t="shared" si="34"/>
        <v>4</v>
      </c>
      <c r="CA52" s="24">
        <f t="shared" si="34"/>
        <v>3.7352570734559847</v>
      </c>
      <c r="CB52" s="24">
        <f t="shared" si="34"/>
        <v>4.8750519261882896</v>
      </c>
      <c r="CC52" s="24">
        <f t="shared" si="34"/>
        <v>4.8963804389680394</v>
      </c>
      <c r="CD52" s="24">
        <f t="shared" si="34"/>
        <v>4.2428571428571429</v>
      </c>
      <c r="CE52" s="24">
        <f t="shared" si="34"/>
        <v>4.2519083969465647</v>
      </c>
      <c r="CF52" s="24">
        <f t="shared" si="34"/>
        <v>5.2256767863563987</v>
      </c>
      <c r="CG52" s="24">
        <f t="shared" si="34"/>
        <v>4.917922159447583</v>
      </c>
      <c r="CH52" s="24">
        <f t="shared" si="34"/>
        <v>4.77087583794812</v>
      </c>
      <c r="CI52" s="24">
        <f t="shared" si="34"/>
        <v>0.16532258064516128</v>
      </c>
      <c r="CJ52" s="24">
        <f t="shared" si="34"/>
        <v>0.71841155234657039</v>
      </c>
      <c r="CK52" s="24">
        <f t="shared" si="34"/>
        <v>0.19154557463672392</v>
      </c>
      <c r="CL52" s="24">
        <f t="shared" si="34"/>
        <v>3.1770045385779121E-2</v>
      </c>
      <c r="CM52" s="24">
        <f t="shared" si="34"/>
        <v>4.4807692307692308</v>
      </c>
      <c r="CN52" s="24">
        <f t="shared" si="34"/>
        <v>4.2133333333333329</v>
      </c>
      <c r="CO52" s="24">
        <f t="shared" si="34"/>
        <v>4.0940170940170937</v>
      </c>
      <c r="CP52" s="24">
        <f t="shared" si="34"/>
        <v>4.0823529411764703</v>
      </c>
      <c r="CQ52" s="24">
        <f t="shared" si="34"/>
        <v>0.32692307692307693</v>
      </c>
      <c r="CR52" s="24">
        <f t="shared" si="34"/>
        <v>1</v>
      </c>
      <c r="CS52" s="24">
        <f t="shared" si="34"/>
        <v>0.1757756234101891</v>
      </c>
      <c r="CT52" s="24">
        <f t="shared" si="34"/>
        <v>0.14556536359815048</v>
      </c>
      <c r="CU52" s="24">
        <f t="shared" si="34"/>
        <v>0.49936146447645802</v>
      </c>
      <c r="CV52" s="24">
        <f t="shared" si="34"/>
        <v>0.30170227801795813</v>
      </c>
      <c r="CW52" s="24">
        <f t="shared" si="34"/>
        <v>4.7203749673373405</v>
      </c>
      <c r="CX52" s="24">
        <f t="shared" si="34"/>
        <v>4.6567265795206971</v>
      </c>
      <c r="CY52" s="24">
        <f t="shared" si="34"/>
        <v>4.2931413291548868</v>
      </c>
      <c r="CZ52" s="24">
        <f t="shared" si="34"/>
        <v>0.23979591836734693</v>
      </c>
      <c r="DA52" s="24">
        <f t="shared" si="34"/>
        <v>0.86363636363636365</v>
      </c>
      <c r="DB52" s="24">
        <f t="shared" si="34"/>
        <v>4.0138461538461545</v>
      </c>
      <c r="DC52" s="24">
        <f t="shared" si="34"/>
        <v>4.2105263157894735</v>
      </c>
      <c r="DD52" s="24">
        <f t="shared" si="34"/>
        <v>4.2105263157894735</v>
      </c>
      <c r="DE52" s="24">
        <f t="shared" si="34"/>
        <v>0.22727272727272727</v>
      </c>
      <c r="DF52" s="24">
        <f t="shared" si="34"/>
        <v>0.89051094890510951</v>
      </c>
      <c r="DG52" s="24">
        <f t="shared" si="34"/>
        <v>4.0490816019271305</v>
      </c>
      <c r="DH52" s="24">
        <f t="shared" si="34"/>
        <v>4.197183098591549</v>
      </c>
      <c r="DI52" s="24">
        <f t="shared" si="34"/>
        <v>4.1300813008130079</v>
      </c>
      <c r="DJ52" s="24">
        <f t="shared" si="34"/>
        <v>4.6040189125295505</v>
      </c>
      <c r="DK52" s="24">
        <f t="shared" si="34"/>
        <v>4.7165653495440729</v>
      </c>
      <c r="DL52" s="24">
        <f t="shared" si="34"/>
        <v>4.2734375</v>
      </c>
      <c r="DM52" s="24">
        <f t="shared" si="34"/>
        <v>4.0871360989810768</v>
      </c>
      <c r="DN52" s="24">
        <f t="shared" si="34"/>
        <v>4.1760162601626014</v>
      </c>
      <c r="DO52" s="24">
        <f t="shared" si="34"/>
        <v>4.2934002869440455</v>
      </c>
      <c r="DP52" s="24">
        <f t="shared" si="34"/>
        <v>0.16019417475728157</v>
      </c>
      <c r="DQ52" s="24">
        <f t="shared" si="34"/>
        <v>0.35537190082644626</v>
      </c>
      <c r="DR52" s="24">
        <f t="shared" si="34"/>
        <v>0.37130801687763715</v>
      </c>
      <c r="DS52" s="24">
        <f t="shared" si="34"/>
        <v>9.2741935483870969E-2</v>
      </c>
      <c r="DT52" s="24">
        <f t="shared" si="34"/>
        <v>0.15822002472187885</v>
      </c>
      <c r="DU52" s="24">
        <f t="shared" si="34"/>
        <v>4.888793606772734</v>
      </c>
      <c r="DV52" s="24">
        <f t="shared" si="34"/>
        <v>4.6506495402131076</v>
      </c>
      <c r="DW52" s="24">
        <f t="shared" si="34"/>
        <v>4.7120218579234976</v>
      </c>
      <c r="DX52" s="24">
        <f t="shared" si="34"/>
        <v>5.116438704428738</v>
      </c>
      <c r="DY52" s="24">
        <f t="shared" si="34"/>
        <v>4.8403751753155682</v>
      </c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</row>
    <row r="53" spans="1:209" x14ac:dyDescent="0.3">
      <c r="A53" s="41" t="s">
        <v>140</v>
      </c>
      <c r="B53" s="24">
        <f>B52-B51</f>
        <v>1.0269643985675163E-2</v>
      </c>
      <c r="C53" s="24">
        <f t="shared" ref="C53:BN53" si="35">C52-C51</f>
        <v>4.2005082465494045E-2</v>
      </c>
      <c r="D53" s="24">
        <f t="shared" si="35"/>
        <v>0.10917182614635607</v>
      </c>
      <c r="E53" s="24">
        <f t="shared" si="35"/>
        <v>0.13652321663890177</v>
      </c>
      <c r="F53" s="24">
        <f t="shared" si="35"/>
        <v>5.1737615646916667E-2</v>
      </c>
      <c r="G53" s="24">
        <f t="shared" si="35"/>
        <v>0.25058315955440003</v>
      </c>
      <c r="H53" s="24">
        <f t="shared" si="35"/>
        <v>0.25058315955440003</v>
      </c>
      <c r="I53" s="24">
        <f t="shared" si="35"/>
        <v>7.4440220652472966E-2</v>
      </c>
      <c r="J53" s="24">
        <f t="shared" si="35"/>
        <v>7.4440220652473021E-2</v>
      </c>
      <c r="K53" s="24">
        <f t="shared" si="35"/>
        <v>0.11228070175438598</v>
      </c>
      <c r="L53" s="24">
        <f t="shared" si="35"/>
        <v>0.11557017543859638</v>
      </c>
      <c r="M53" s="24">
        <f t="shared" si="35"/>
        <v>0.68038451012588919</v>
      </c>
      <c r="N53" s="24">
        <f t="shared" si="35"/>
        <v>0.8388461538461538</v>
      </c>
      <c r="O53" s="24">
        <f t="shared" si="35"/>
        <v>0.72596982758620676</v>
      </c>
      <c r="P53" s="24">
        <f t="shared" si="35"/>
        <v>7.575757575757576E-2</v>
      </c>
      <c r="Q53" s="24">
        <f t="shared" si="35"/>
        <v>7.5757575757575801E-2</v>
      </c>
      <c r="R53" s="24">
        <f t="shared" si="35"/>
        <v>0.3100434048709908</v>
      </c>
      <c r="S53" s="24">
        <f t="shared" si="35"/>
        <v>0.31543170275327448</v>
      </c>
      <c r="T53" s="24">
        <f t="shared" si="35"/>
        <v>0.34850096711798839</v>
      </c>
      <c r="U53" s="24">
        <f t="shared" si="35"/>
        <v>0.67056530214424948</v>
      </c>
      <c r="V53" s="24">
        <f t="shared" si="35"/>
        <v>0.65457071408724676</v>
      </c>
      <c r="W53" s="24">
        <f t="shared" si="35"/>
        <v>0.58230994152046822</v>
      </c>
      <c r="X53" s="24">
        <f t="shared" si="35"/>
        <v>0.60849416917044374</v>
      </c>
      <c r="Y53" s="24">
        <f t="shared" si="35"/>
        <v>0.79629629629629628</v>
      </c>
      <c r="Z53" s="24">
        <f t="shared" si="35"/>
        <v>0.61904761904761907</v>
      </c>
      <c r="AA53" s="24">
        <f t="shared" si="35"/>
        <v>0.42360170054861301</v>
      </c>
      <c r="AB53" s="24">
        <f t="shared" si="35"/>
        <v>0.65030425963488847</v>
      </c>
      <c r="AC53" s="24">
        <f t="shared" si="35"/>
        <v>0.57365269461077828</v>
      </c>
      <c r="AD53" s="24">
        <f t="shared" si="35"/>
        <v>0.83165446326256331</v>
      </c>
      <c r="AE53" s="24">
        <f t="shared" si="35"/>
        <v>0.60657884717886246</v>
      </c>
      <c r="AF53" s="24">
        <f t="shared" si="35"/>
        <v>0.6791666666666667</v>
      </c>
      <c r="AG53" s="24">
        <f t="shared" si="35"/>
        <v>0.46421663442940053</v>
      </c>
      <c r="AH53" s="24">
        <f t="shared" si="35"/>
        <v>0.55902777777777768</v>
      </c>
      <c r="AI53" s="24">
        <f t="shared" si="35"/>
        <v>0.36111111111111116</v>
      </c>
      <c r="AJ53" s="24">
        <f t="shared" si="35"/>
        <v>0.2526548226660264</v>
      </c>
      <c r="AK53" s="24">
        <f t="shared" si="35"/>
        <v>0.25265482266602646</v>
      </c>
      <c r="AL53" s="24">
        <f t="shared" si="35"/>
        <v>0.56252319109461935</v>
      </c>
      <c r="AM53" s="24">
        <f t="shared" si="35"/>
        <v>0.41275204099852747</v>
      </c>
      <c r="AN53" s="24">
        <f t="shared" si="35"/>
        <v>0.5777777777777775</v>
      </c>
      <c r="AO53" s="24">
        <f t="shared" si="35"/>
        <v>0.60162601626016254</v>
      </c>
      <c r="AP53" s="24">
        <f t="shared" si="35"/>
        <v>0.44923331951927059</v>
      </c>
      <c r="AQ53" s="24">
        <f t="shared" si="35"/>
        <v>0.57324224350519026</v>
      </c>
      <c r="AR53" s="24">
        <f t="shared" si="35"/>
        <v>0.66999999999999993</v>
      </c>
      <c r="AS53" s="24">
        <f t="shared" si="35"/>
        <v>0.60972360972360962</v>
      </c>
      <c r="AT53" s="24">
        <f t="shared" si="35"/>
        <v>0.39436119589944418</v>
      </c>
      <c r="AU53" s="24">
        <f t="shared" si="35"/>
        <v>0.2324920362656212</v>
      </c>
      <c r="AV53" s="24">
        <f t="shared" si="35"/>
        <v>0.2324920362656212</v>
      </c>
      <c r="AW53" s="24">
        <f t="shared" si="35"/>
        <v>0.39454899415963673</v>
      </c>
      <c r="AX53" s="24">
        <f t="shared" si="35"/>
        <v>0.39777290982110269</v>
      </c>
      <c r="AY53" s="24">
        <f t="shared" si="35"/>
        <v>0.44190476190476202</v>
      </c>
      <c r="AZ53" s="24">
        <f t="shared" si="35"/>
        <v>0.21265391291745306</v>
      </c>
      <c r="BA53" s="24">
        <f t="shared" si="35"/>
        <v>0.21265391291745317</v>
      </c>
      <c r="BB53" s="24">
        <f t="shared" si="35"/>
        <v>0.58531085333723709</v>
      </c>
      <c r="BC53" s="24">
        <f t="shared" si="35"/>
        <v>0.87271880864428875</v>
      </c>
      <c r="BD53" s="24">
        <f t="shared" si="35"/>
        <v>0.66000277824522424</v>
      </c>
      <c r="BE53" s="24">
        <f t="shared" si="35"/>
        <v>0.55571520677903674</v>
      </c>
      <c r="BF53" s="24">
        <f t="shared" si="35"/>
        <v>0.38071428571428578</v>
      </c>
      <c r="BG53" s="24">
        <f t="shared" si="35"/>
        <v>0.52339835702840887</v>
      </c>
      <c r="BH53" s="24">
        <f t="shared" si="35"/>
        <v>0.57062310609196754</v>
      </c>
      <c r="BI53" s="24">
        <f t="shared" si="35"/>
        <v>0.42536585365853652</v>
      </c>
      <c r="BJ53" s="24">
        <f t="shared" si="35"/>
        <v>0.52717774366051273</v>
      </c>
      <c r="BK53" s="24">
        <f t="shared" si="35"/>
        <v>0.58424141287720754</v>
      </c>
      <c r="BL53" s="24">
        <f t="shared" si="35"/>
        <v>0.50580662670473231</v>
      </c>
      <c r="BM53" s="24">
        <f t="shared" si="35"/>
        <v>1.2004671654527495</v>
      </c>
      <c r="BN53" s="24">
        <f t="shared" si="35"/>
        <v>0.45202554604686629</v>
      </c>
      <c r="BO53" s="24">
        <f t="shared" ref="BO53:DY53" si="36">BO52-BO51</f>
        <v>0.45743912791666341</v>
      </c>
      <c r="BP53" s="24">
        <f t="shared" si="36"/>
        <v>0.3675689223057641</v>
      </c>
      <c r="BQ53" s="24">
        <f t="shared" si="36"/>
        <v>0.43196361520968862</v>
      </c>
      <c r="BR53" s="24">
        <f t="shared" si="36"/>
        <v>0.39784088831482833</v>
      </c>
      <c r="BS53" s="24">
        <f t="shared" si="36"/>
        <v>0.45348034055447739</v>
      </c>
      <c r="BT53" s="24">
        <f t="shared" si="36"/>
        <v>0.44078501571847761</v>
      </c>
      <c r="BU53" s="24">
        <f t="shared" si="36"/>
        <v>0.34765545497181627</v>
      </c>
      <c r="BV53" s="24">
        <f t="shared" si="36"/>
        <v>0.44258242179121909</v>
      </c>
      <c r="BW53" s="24">
        <f t="shared" si="36"/>
        <v>0.46838783338457324</v>
      </c>
      <c r="BX53" s="24">
        <f t="shared" si="36"/>
        <v>0.42808240539685549</v>
      </c>
      <c r="BY53" s="24">
        <f t="shared" si="36"/>
        <v>0.64744744744744764</v>
      </c>
      <c r="BZ53" s="24">
        <f t="shared" si="36"/>
        <v>0.58536585365853666</v>
      </c>
      <c r="CA53" s="24">
        <f t="shared" si="36"/>
        <v>0.30899562124758884</v>
      </c>
      <c r="CB53" s="24">
        <f t="shared" si="36"/>
        <v>0.56171539656265512</v>
      </c>
      <c r="CC53" s="24">
        <f t="shared" si="36"/>
        <v>0.51534677123338923</v>
      </c>
      <c r="CD53" s="24">
        <f t="shared" si="36"/>
        <v>0.55611015490533555</v>
      </c>
      <c r="CE53" s="24">
        <f t="shared" si="36"/>
        <v>0.44043298711049905</v>
      </c>
      <c r="CF53" s="24">
        <f t="shared" si="36"/>
        <v>0.65782317231064358</v>
      </c>
      <c r="CG53" s="24">
        <f t="shared" si="36"/>
        <v>0.50978259297830508</v>
      </c>
      <c r="CH53" s="24">
        <f t="shared" si="36"/>
        <v>0.54720367677595849</v>
      </c>
      <c r="CI53" s="24">
        <f t="shared" si="36"/>
        <v>4.6510699457042476E-2</v>
      </c>
      <c r="CJ53" s="24">
        <f t="shared" si="36"/>
        <v>6.9455195610327536E-2</v>
      </c>
      <c r="CK53" s="24">
        <f t="shared" si="36"/>
        <v>5.7467362346221129E-2</v>
      </c>
      <c r="CL53" s="24">
        <f t="shared" si="36"/>
        <v>1.7206938589662615E-2</v>
      </c>
      <c r="CM53" s="24">
        <f t="shared" si="36"/>
        <v>0.31576211839369783</v>
      </c>
      <c r="CN53" s="24">
        <f t="shared" si="36"/>
        <v>0.23271317829457328</v>
      </c>
      <c r="CO53" s="24">
        <f t="shared" si="36"/>
        <v>0.27048768225238762</v>
      </c>
      <c r="CP53" s="24">
        <f t="shared" si="36"/>
        <v>0.25399473222124636</v>
      </c>
      <c r="CQ53" s="24">
        <f t="shared" si="36"/>
        <v>0.14576365663322186</v>
      </c>
      <c r="CR53" s="24">
        <f t="shared" si="36"/>
        <v>0.30623802179607851</v>
      </c>
      <c r="CS53" s="24">
        <f t="shared" si="36"/>
        <v>7.9732696027435684E-2</v>
      </c>
      <c r="CT53" s="24">
        <f t="shared" si="36"/>
        <v>6.9008587041373914E-2</v>
      </c>
      <c r="CU53" s="24">
        <f t="shared" si="36"/>
        <v>0.13552643586870217</v>
      </c>
      <c r="CV53" s="24">
        <f t="shared" si="36"/>
        <v>6.8738972436706181E-2</v>
      </c>
      <c r="CW53" s="24">
        <f t="shared" si="36"/>
        <v>0.38318137536667862</v>
      </c>
      <c r="CX53" s="24">
        <f t="shared" si="36"/>
        <v>0.46030513332092404</v>
      </c>
      <c r="CY53" s="24">
        <f t="shared" si="36"/>
        <v>0.33438145610265213</v>
      </c>
      <c r="CZ53" s="24">
        <f t="shared" si="36"/>
        <v>0.10343228200371057</v>
      </c>
      <c r="DA53" s="24">
        <f t="shared" si="36"/>
        <v>0.10343228200371057</v>
      </c>
      <c r="DB53" s="24">
        <f t="shared" si="36"/>
        <v>0.53561486132914737</v>
      </c>
      <c r="DC53" s="24">
        <f t="shared" si="36"/>
        <v>0.48830409356725113</v>
      </c>
      <c r="DD53" s="24">
        <f t="shared" si="36"/>
        <v>0.60046342270771236</v>
      </c>
      <c r="DE53" s="24">
        <f t="shared" si="36"/>
        <v>0.11778367617783675</v>
      </c>
      <c r="DF53" s="24">
        <f t="shared" si="36"/>
        <v>0.1177836761778368</v>
      </c>
      <c r="DG53" s="24">
        <f t="shared" si="36"/>
        <v>0.51514495034342023</v>
      </c>
      <c r="DH53" s="24">
        <f t="shared" si="36"/>
        <v>0.49130074565037241</v>
      </c>
      <c r="DI53" s="24">
        <f t="shared" si="36"/>
        <v>0.49371766444937171</v>
      </c>
      <c r="DJ53" s="24">
        <f t="shared" si="36"/>
        <v>0.50314171954709508</v>
      </c>
      <c r="DK53" s="24">
        <f t="shared" si="36"/>
        <v>0.58001072769533302</v>
      </c>
      <c r="DL53" s="24">
        <f t="shared" si="36"/>
        <v>0.511885680050014</v>
      </c>
      <c r="DM53" s="24">
        <f t="shared" si="36"/>
        <v>0.25713964256718569</v>
      </c>
      <c r="DN53" s="24">
        <f t="shared" si="36"/>
        <v>0.28845409688037993</v>
      </c>
      <c r="DO53" s="24">
        <f t="shared" si="36"/>
        <v>0.52356260519281683</v>
      </c>
      <c r="DP53" s="24">
        <f t="shared" si="36"/>
        <v>5.4048923360633522E-2</v>
      </c>
      <c r="DQ53" s="24">
        <f t="shared" si="36"/>
        <v>8.1628884066669738E-2</v>
      </c>
      <c r="DR53" s="24">
        <f t="shared" si="36"/>
        <v>7.6226049664522399E-2</v>
      </c>
      <c r="DS53" s="24">
        <f t="shared" si="36"/>
        <v>3.5364886303543099E-2</v>
      </c>
      <c r="DT53" s="24">
        <f t="shared" si="36"/>
        <v>8.2029548531402652E-2</v>
      </c>
      <c r="DU53" s="24">
        <f t="shared" si="36"/>
        <v>0.18661279789089402</v>
      </c>
      <c r="DV53" s="24">
        <f t="shared" si="36"/>
        <v>0.21436951018307759</v>
      </c>
      <c r="DW53" s="24">
        <f t="shared" si="36"/>
        <v>0.20992231500056757</v>
      </c>
      <c r="DX53" s="24">
        <f t="shared" si="36"/>
        <v>0.20707141248429295</v>
      </c>
      <c r="DY53" s="24">
        <f t="shared" si="36"/>
        <v>0.29719008448703477</v>
      </c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</row>
  </sheetData>
  <mergeCells count="44">
    <mergeCell ref="DM1:DY1"/>
    <mergeCell ref="K1:AT1"/>
    <mergeCell ref="AU1:BN1"/>
    <mergeCell ref="BO1:CA1"/>
    <mergeCell ref="CB1:CY1"/>
    <mergeCell ref="CZ1:DL1"/>
    <mergeCell ref="AT2:AT3"/>
    <mergeCell ref="B2:F2"/>
    <mergeCell ref="G2:H2"/>
    <mergeCell ref="I2:J2"/>
    <mergeCell ref="K2:O2"/>
    <mergeCell ref="P2:T2"/>
    <mergeCell ref="U2:X2"/>
    <mergeCell ref="Y2:AA2"/>
    <mergeCell ref="AB2:AE2"/>
    <mergeCell ref="AF2:AI2"/>
    <mergeCell ref="AJ2:AN2"/>
    <mergeCell ref="AO2:AS2"/>
    <mergeCell ref="CF2:CH2"/>
    <mergeCell ref="AU2:AY2"/>
    <mergeCell ref="AZ2:BD2"/>
    <mergeCell ref="BE2:BM2"/>
    <mergeCell ref="BN2:BN3"/>
    <mergeCell ref="BO2:BQ2"/>
    <mergeCell ref="BR2:BU2"/>
    <mergeCell ref="BV2:BW2"/>
    <mergeCell ref="BX2:BZ2"/>
    <mergeCell ref="CA2:CA3"/>
    <mergeCell ref="CB2:CC2"/>
    <mergeCell ref="CD2:CE2"/>
    <mergeCell ref="DU2:DY2"/>
    <mergeCell ref="CI2:CP2"/>
    <mergeCell ref="CQ2:CX2"/>
    <mergeCell ref="CY2:CY3"/>
    <mergeCell ref="CZ2:DD2"/>
    <mergeCell ref="DE2:DI2"/>
    <mergeCell ref="DJ2:DK2"/>
    <mergeCell ref="CI3:CL3"/>
    <mergeCell ref="CS3:CV3"/>
    <mergeCell ref="DL2:DL3"/>
    <mergeCell ref="DM2:DM3"/>
    <mergeCell ref="DN2:DN3"/>
    <mergeCell ref="DO2:DO3"/>
    <mergeCell ref="DP2:DT3"/>
  </mergeCells>
  <conditionalFormatting sqref="B6:DY38">
    <cfRule type="cellIs" dxfId="72" priority="64" operator="equal">
      <formula>""</formula>
    </cfRule>
    <cfRule type="expression" dxfId="71" priority="65">
      <formula>""</formula>
    </cfRule>
    <cfRule type="cellIs" dxfId="70" priority="67" operator="equal">
      <formula>""""""</formula>
    </cfRule>
    <cfRule type="containsText" dxfId="69" priority="68" operator="containsText" text="&quot; &quot;">
      <formula>NOT(ISERROR(SEARCH(""" """,B6)))</formula>
    </cfRule>
    <cfRule type="containsText" dxfId="68" priority="69" operator="containsText" text="&quot;&quot;">
      <formula>NOT(ISERROR(SEARCH("""""",B6)))</formula>
    </cfRule>
    <cfRule type="cellIs" dxfId="67" priority="70" operator="equal">
      <formula>""""""</formula>
    </cfRule>
    <cfRule type="expression" dxfId="66" priority="71">
      <formula>""""""</formula>
    </cfRule>
    <cfRule type="cellIs" dxfId="65" priority="72" operator="equal">
      <formula>""" """</formula>
    </cfRule>
    <cfRule type="cellIs" dxfId="64" priority="73" operator="equal">
      <formula>""""""</formula>
    </cfRule>
  </conditionalFormatting>
  <conditionalFormatting sqref="J10">
    <cfRule type="cellIs" dxfId="63" priority="66" operator="equal">
      <formula>""""""</formula>
    </cfRule>
  </conditionalFormatting>
  <conditionalFormatting sqref="B40:DY40">
    <cfRule type="cellIs" dxfId="62" priority="55" operator="equal">
      <formula>""</formula>
    </cfRule>
    <cfRule type="expression" dxfId="61" priority="56">
      <formula>""</formula>
    </cfRule>
    <cfRule type="cellIs" dxfId="60" priority="57" operator="equal">
      <formula>""""""</formula>
    </cfRule>
    <cfRule type="containsText" dxfId="59" priority="58" operator="containsText" text="&quot; &quot;">
      <formula>NOT(ISERROR(SEARCH(""" """,B40)))</formula>
    </cfRule>
    <cfRule type="containsText" dxfId="58" priority="59" operator="containsText" text="&quot;&quot;">
      <formula>NOT(ISERROR(SEARCH("""""",B40)))</formula>
    </cfRule>
    <cfRule type="cellIs" dxfId="57" priority="60" operator="equal">
      <formula>""""""</formula>
    </cfRule>
    <cfRule type="expression" dxfId="56" priority="61">
      <formula>""""""</formula>
    </cfRule>
    <cfRule type="cellIs" dxfId="55" priority="62" operator="equal">
      <formula>""" """</formula>
    </cfRule>
    <cfRule type="cellIs" dxfId="54" priority="63" operator="equal">
      <formula>""""""</formula>
    </cfRule>
  </conditionalFormatting>
  <conditionalFormatting sqref="B41:DY41">
    <cfRule type="cellIs" dxfId="53" priority="46" operator="equal">
      <formula>""</formula>
    </cfRule>
    <cfRule type="expression" dxfId="52" priority="47">
      <formula>""</formula>
    </cfRule>
    <cfRule type="cellIs" dxfId="51" priority="48" operator="equal">
      <formula>""""""</formula>
    </cfRule>
    <cfRule type="containsText" dxfId="50" priority="49" operator="containsText" text="&quot; &quot;">
      <formula>NOT(ISERROR(SEARCH(""" """,B41)))</formula>
    </cfRule>
    <cfRule type="containsText" dxfId="49" priority="50" operator="containsText" text="&quot;&quot;">
      <formula>NOT(ISERROR(SEARCH("""""",B41)))</formula>
    </cfRule>
    <cfRule type="cellIs" dxfId="48" priority="51" operator="equal">
      <formula>""""""</formula>
    </cfRule>
    <cfRule type="expression" dxfId="47" priority="52">
      <formula>""""""</formula>
    </cfRule>
    <cfRule type="cellIs" dxfId="46" priority="53" operator="equal">
      <formula>""" """</formula>
    </cfRule>
    <cfRule type="cellIs" dxfId="45" priority="54" operator="equal">
      <formula>""""""</formula>
    </cfRule>
  </conditionalFormatting>
  <conditionalFormatting sqref="B46:DY46">
    <cfRule type="cellIs" dxfId="44" priority="37" operator="equal">
      <formula>""</formula>
    </cfRule>
    <cfRule type="expression" dxfId="43" priority="38">
      <formula>""</formula>
    </cfRule>
    <cfRule type="cellIs" dxfId="42" priority="39" operator="equal">
      <formula>""""""</formula>
    </cfRule>
    <cfRule type="containsText" dxfId="41" priority="40" operator="containsText" text="&quot; &quot;">
      <formula>NOT(ISERROR(SEARCH(""" """,B46)))</formula>
    </cfRule>
    <cfRule type="containsText" dxfId="40" priority="41" operator="containsText" text="&quot;&quot;">
      <formula>NOT(ISERROR(SEARCH("""""",B46)))</formula>
    </cfRule>
    <cfRule type="cellIs" dxfId="39" priority="42" operator="equal">
      <formula>""""""</formula>
    </cfRule>
    <cfRule type="expression" dxfId="38" priority="43">
      <formula>""""""</formula>
    </cfRule>
    <cfRule type="cellIs" dxfId="37" priority="44" operator="equal">
      <formula>""" """</formula>
    </cfRule>
    <cfRule type="cellIs" dxfId="36" priority="45" operator="equal">
      <formula>""""""</formula>
    </cfRule>
  </conditionalFormatting>
  <conditionalFormatting sqref="B42:DY42">
    <cfRule type="cellIs" dxfId="35" priority="28" operator="equal">
      <formula>""</formula>
    </cfRule>
    <cfRule type="expression" dxfId="34" priority="29">
      <formula>""</formula>
    </cfRule>
    <cfRule type="cellIs" dxfId="33" priority="30" operator="equal">
      <formula>""""""</formula>
    </cfRule>
    <cfRule type="containsText" dxfId="32" priority="31" operator="containsText" text="&quot; &quot;">
      <formula>NOT(ISERROR(SEARCH(""" """,B42)))</formula>
    </cfRule>
    <cfRule type="containsText" dxfId="31" priority="32" operator="containsText" text="&quot;&quot;">
      <formula>NOT(ISERROR(SEARCH("""""",B42)))</formula>
    </cfRule>
    <cfRule type="cellIs" dxfId="30" priority="33" operator="equal">
      <formula>""""""</formula>
    </cfRule>
    <cfRule type="expression" dxfId="29" priority="34">
      <formula>""""""</formula>
    </cfRule>
    <cfRule type="cellIs" dxfId="28" priority="35" operator="equal">
      <formula>""" """</formula>
    </cfRule>
    <cfRule type="cellIs" dxfId="27" priority="36" operator="equal">
      <formula>""""""</formula>
    </cfRule>
  </conditionalFormatting>
  <conditionalFormatting sqref="B43:DY43">
    <cfRule type="cellIs" dxfId="26" priority="19" operator="equal">
      <formula>""</formula>
    </cfRule>
    <cfRule type="expression" dxfId="25" priority="20">
      <formula>""</formula>
    </cfRule>
    <cfRule type="cellIs" dxfId="24" priority="21" operator="equal">
      <formula>""""""</formula>
    </cfRule>
    <cfRule type="containsText" dxfId="23" priority="22" operator="containsText" text="&quot; &quot;">
      <formula>NOT(ISERROR(SEARCH(""" """,B43)))</formula>
    </cfRule>
    <cfRule type="containsText" dxfId="22" priority="23" operator="containsText" text="&quot;&quot;">
      <formula>NOT(ISERROR(SEARCH("""""",B43)))</formula>
    </cfRule>
    <cfRule type="cellIs" dxfId="21" priority="24" operator="equal">
      <formula>""""""</formula>
    </cfRule>
    <cfRule type="expression" dxfId="20" priority="25">
      <formula>""""""</formula>
    </cfRule>
    <cfRule type="cellIs" dxfId="19" priority="26" operator="equal">
      <formula>""" """</formula>
    </cfRule>
    <cfRule type="cellIs" dxfId="18" priority="27" operator="equal">
      <formula>""""""</formula>
    </cfRule>
  </conditionalFormatting>
  <conditionalFormatting sqref="B44:DY44">
    <cfRule type="cellIs" dxfId="17" priority="10" operator="equal">
      <formula>""</formula>
    </cfRule>
    <cfRule type="expression" dxfId="16" priority="11">
      <formula>""</formula>
    </cfRule>
    <cfRule type="cellIs" dxfId="15" priority="12" operator="equal">
      <formula>""""""</formula>
    </cfRule>
    <cfRule type="containsText" dxfId="14" priority="13" operator="containsText" text="&quot; &quot;">
      <formula>NOT(ISERROR(SEARCH(""" """,B44)))</formula>
    </cfRule>
    <cfRule type="containsText" dxfId="13" priority="14" operator="containsText" text="&quot;&quot;">
      <formula>NOT(ISERROR(SEARCH("""""",B44)))</formula>
    </cfRule>
    <cfRule type="cellIs" dxfId="12" priority="15" operator="equal">
      <formula>""""""</formula>
    </cfRule>
    <cfRule type="expression" dxfId="11" priority="16">
      <formula>""""""</formula>
    </cfRule>
    <cfRule type="cellIs" dxfId="10" priority="17" operator="equal">
      <formula>""" """</formula>
    </cfRule>
    <cfRule type="cellIs" dxfId="9" priority="18" operator="equal">
      <formula>""""""</formula>
    </cfRule>
  </conditionalFormatting>
  <conditionalFormatting sqref="B45:DY45">
    <cfRule type="cellIs" dxfId="8" priority="1" operator="equal">
      <formula>""</formula>
    </cfRule>
    <cfRule type="expression" dxfId="7" priority="2">
      <formula>""</formula>
    </cfRule>
    <cfRule type="cellIs" dxfId="6" priority="3" operator="equal">
      <formula>""""""</formula>
    </cfRule>
    <cfRule type="containsText" dxfId="5" priority="4" operator="containsText" text="&quot; &quot;">
      <formula>NOT(ISERROR(SEARCH(""" """,B45)))</formula>
    </cfRule>
    <cfRule type="containsText" dxfId="4" priority="5" operator="containsText" text="&quot;&quot;">
      <formula>NOT(ISERROR(SEARCH("""""",B45)))</formula>
    </cfRule>
    <cfRule type="cellIs" dxfId="3" priority="6" operator="equal">
      <formula>""""""</formula>
    </cfRule>
    <cfRule type="expression" dxfId="2" priority="7">
      <formula>""""""</formula>
    </cfRule>
    <cfRule type="cellIs" dxfId="1" priority="8" operator="equal">
      <formula>""" """</formula>
    </cfRule>
    <cfRule type="cellIs" dxfId="0" priority="9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PTA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Rigo</dc:creator>
  <cp:lastModifiedBy>Francesco Rigo</cp:lastModifiedBy>
  <dcterms:created xsi:type="dcterms:W3CDTF">2018-01-29T10:11:09Z</dcterms:created>
  <dcterms:modified xsi:type="dcterms:W3CDTF">2018-01-29T10:22:19Z</dcterms:modified>
</cp:coreProperties>
</file>